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Fileserver\共有\管理課\1管理課共有フォルダー\☆庶務\1 事務（施設・職員・入居者・法人）\施設\6ホームページ担当\提出用\"/>
    </mc:Choice>
  </mc:AlternateContent>
  <xr:revisionPtr revIDLastSave="0" documentId="13_ncr:1_{79B28035-F2F7-4392-96F8-B6A76CBD8BD5}" xr6:coauthVersionLast="47" xr6:coauthVersionMax="47" xr10:uidLastSave="{00000000-0000-0000-0000-000000000000}"/>
  <bookViews>
    <workbookView xWindow="-108" yWindow="-108" windowWidth="23256" windowHeight="12456" xr2:uid="{4AF1A7A4-98BC-4419-9DAC-F6D2D117AD17}"/>
  </bookViews>
  <sheets>
    <sheet name="高浜安立荘料金表" sheetId="11" r:id="rId1"/>
    <sheet name="取得加算一覧-実費負担額" sheetId="12" r:id="rId2"/>
  </sheets>
  <definedNames>
    <definedName name="_xlnm.Print_Area" localSheetId="0">高浜安立荘料金表!$A$1:$M$26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7" i="11" l="1"/>
  <c r="X6" i="11"/>
  <c r="X5" i="11"/>
  <c r="X4" i="11"/>
  <c r="X3" i="11"/>
  <c r="Y3" i="11" l="1"/>
  <c r="Z3" i="11" s="1"/>
  <c r="AA3" i="11" s="1"/>
  <c r="AB3" i="11" s="1"/>
  <c r="AC3" i="11" s="1"/>
  <c r="Y4" i="11"/>
  <c r="Z4" i="11" s="1"/>
  <c r="AA4" i="11" s="1"/>
  <c r="AB4" i="11" s="1"/>
  <c r="AC4" i="11" s="1"/>
  <c r="Y5" i="11"/>
  <c r="Z5" i="11" s="1"/>
  <c r="AA5" i="11" s="1"/>
  <c r="AB5" i="11" s="1"/>
  <c r="AC5" i="11" s="1"/>
  <c r="Y6" i="11"/>
  <c r="Z6" i="11" s="1"/>
  <c r="AA6" i="11" s="1"/>
  <c r="AB6" i="11" s="1"/>
  <c r="AC6" i="11" s="1"/>
  <c r="Y7" i="11"/>
  <c r="Z7" i="11" s="1"/>
  <c r="AA7" i="11" s="1"/>
  <c r="AB7" i="11" s="1"/>
  <c r="AC7" i="11" s="1"/>
  <c r="B15" i="11" l="1"/>
  <c r="D7" i="11"/>
  <c r="H23" i="11"/>
  <c r="B23" i="11"/>
  <c r="H15" i="11"/>
  <c r="B22" i="11"/>
  <c r="H14" i="11"/>
  <c r="D6" i="11"/>
  <c r="B14" i="11"/>
  <c r="H22" i="11"/>
  <c r="B13" i="11"/>
  <c r="H21" i="11"/>
  <c r="D5" i="11"/>
  <c r="B21" i="11"/>
  <c r="H13" i="11"/>
  <c r="B20" i="11"/>
  <c r="H12" i="11"/>
  <c r="D4" i="11"/>
  <c r="B12" i="11"/>
  <c r="H20" i="11"/>
  <c r="B24" i="11"/>
  <c r="D8" i="11"/>
  <c r="H16" i="11"/>
  <c r="B16" i="11"/>
  <c r="H24" i="11"/>
  <c r="G21" i="11" l="1"/>
  <c r="F21" i="11"/>
  <c r="I7" i="11"/>
  <c r="H7" i="11"/>
  <c r="M7" i="11"/>
  <c r="L7" i="11"/>
  <c r="K7" i="11"/>
  <c r="J7" i="11"/>
  <c r="M24" i="11"/>
  <c r="L24" i="11"/>
  <c r="K5" i="11"/>
  <c r="J5" i="11"/>
  <c r="I5" i="11"/>
  <c r="H5" i="11"/>
  <c r="M5" i="11"/>
  <c r="L5" i="11"/>
  <c r="G15" i="11"/>
  <c r="F15" i="11"/>
  <c r="G16" i="11"/>
  <c r="F16" i="11"/>
  <c r="M21" i="11"/>
  <c r="L21" i="11"/>
  <c r="M16" i="11"/>
  <c r="L16" i="11"/>
  <c r="G13" i="11"/>
  <c r="F13" i="11"/>
  <c r="H8" i="11"/>
  <c r="M8" i="11"/>
  <c r="L8" i="11"/>
  <c r="K8" i="11"/>
  <c r="J8" i="11"/>
  <c r="I8" i="11"/>
  <c r="M22" i="11"/>
  <c r="L22" i="11"/>
  <c r="G24" i="11"/>
  <c r="F24" i="11"/>
  <c r="G14" i="11"/>
  <c r="F14" i="11"/>
  <c r="M20" i="11"/>
  <c r="L20" i="11"/>
  <c r="J6" i="11"/>
  <c r="I6" i="11"/>
  <c r="H6" i="11"/>
  <c r="M6" i="11"/>
  <c r="L6" i="11"/>
  <c r="K6" i="11"/>
  <c r="G12" i="11"/>
  <c r="F12" i="11"/>
  <c r="M14" i="11"/>
  <c r="L14" i="11"/>
  <c r="L4" i="11"/>
  <c r="K4" i="11"/>
  <c r="J4" i="11"/>
  <c r="I4" i="11"/>
  <c r="H4" i="11"/>
  <c r="M4" i="11"/>
  <c r="G22" i="11"/>
  <c r="F22" i="11"/>
  <c r="M12" i="11"/>
  <c r="L12" i="11"/>
  <c r="M15" i="11"/>
  <c r="L15" i="11"/>
  <c r="G20" i="11"/>
  <c r="F20" i="11"/>
  <c r="G23" i="11"/>
  <c r="F23" i="11"/>
  <c r="M13" i="11"/>
  <c r="L13" i="11"/>
  <c r="M23" i="11"/>
  <c r="L23" i="11"/>
</calcChain>
</file>

<file path=xl/sharedStrings.xml><?xml version="1.0" encoding="utf-8"?>
<sst xmlns="http://schemas.openxmlformats.org/spreadsheetml/2006/main" count="203" uniqueCount="109">
  <si>
    <t>介護度</t>
    <rPh sb="0" eb="2">
      <t>カイゴ</t>
    </rPh>
    <rPh sb="2" eb="3">
      <t>ド</t>
    </rPh>
    <phoneticPr fontId="1"/>
  </si>
  <si>
    <t>サービス費</t>
    <rPh sb="4" eb="5">
      <t>ヒ</t>
    </rPh>
    <phoneticPr fontId="1"/>
  </si>
  <si>
    <t>多床室居住費</t>
    <rPh sb="0" eb="3">
      <t>タショウシツ</t>
    </rPh>
    <rPh sb="3" eb="5">
      <t>キョジュウ</t>
    </rPh>
    <rPh sb="5" eb="6">
      <t>ヒ</t>
    </rPh>
    <phoneticPr fontId="1"/>
  </si>
  <si>
    <t>個室居住費</t>
    <rPh sb="0" eb="2">
      <t>コシツ</t>
    </rPh>
    <rPh sb="2" eb="4">
      <t>キョジュウ</t>
    </rPh>
    <rPh sb="4" eb="5">
      <t>ヒ</t>
    </rPh>
    <phoneticPr fontId="1"/>
  </si>
  <si>
    <t>食費</t>
    <rPh sb="0" eb="2">
      <t>ショクヒ</t>
    </rPh>
    <phoneticPr fontId="1"/>
  </si>
  <si>
    <t>多床室月額合計</t>
    <rPh sb="0" eb="3">
      <t>タショウシツ</t>
    </rPh>
    <rPh sb="3" eb="4">
      <t>ツキ</t>
    </rPh>
    <rPh sb="4" eb="5">
      <t>ガク</t>
    </rPh>
    <rPh sb="5" eb="7">
      <t>ゴウケイ</t>
    </rPh>
    <phoneticPr fontId="1"/>
  </si>
  <si>
    <t>一日利用負担金額</t>
    <rPh sb="0" eb="2">
      <t>イチニチ</t>
    </rPh>
    <rPh sb="2" eb="4">
      <t>リヨウ</t>
    </rPh>
    <rPh sb="4" eb="6">
      <t>フタン</t>
    </rPh>
    <rPh sb="6" eb="8">
      <t>キンガク</t>
    </rPh>
    <phoneticPr fontId="1"/>
  </si>
  <si>
    <t>（30日月額合計）</t>
    <rPh sb="3" eb="4">
      <t>ニチ</t>
    </rPh>
    <rPh sb="4" eb="5">
      <t>ツキ</t>
    </rPh>
    <rPh sb="5" eb="6">
      <t>ガク</t>
    </rPh>
    <rPh sb="6" eb="8">
      <t>ゴウケイ</t>
    </rPh>
    <phoneticPr fontId="1"/>
  </si>
  <si>
    <t>【第3段階②】　市町村民税非課税世帯（前年の合計所得金額+年金収入額が120万超えの方）
　　　　　　　  預貯金等の資産要件　単身：500万円以下　夫婦：1,500万円以下</t>
    <rPh sb="1" eb="2">
      <t>ダイ</t>
    </rPh>
    <rPh sb="3" eb="5">
      <t>ダンカイ</t>
    </rPh>
    <rPh sb="13" eb="14">
      <t>ヒ</t>
    </rPh>
    <rPh sb="19" eb="21">
      <t>ゼンネン</t>
    </rPh>
    <rPh sb="22" eb="24">
      <t>ゴウケイ</t>
    </rPh>
    <rPh sb="24" eb="26">
      <t>ショトク</t>
    </rPh>
    <rPh sb="26" eb="27">
      <t>キン</t>
    </rPh>
    <rPh sb="27" eb="28">
      <t>ガク</t>
    </rPh>
    <rPh sb="29" eb="31">
      <t>ネンキン</t>
    </rPh>
    <rPh sb="31" eb="33">
      <t>シュウニュウ</t>
    </rPh>
    <rPh sb="33" eb="34">
      <t>ガク</t>
    </rPh>
    <rPh sb="38" eb="39">
      <t>マン</t>
    </rPh>
    <rPh sb="39" eb="40">
      <t>コ</t>
    </rPh>
    <rPh sb="42" eb="43">
      <t>カタ</t>
    </rPh>
    <rPh sb="54" eb="57">
      <t>ヨチョキン</t>
    </rPh>
    <rPh sb="57" eb="58">
      <t>トウ</t>
    </rPh>
    <rPh sb="59" eb="61">
      <t>シサン</t>
    </rPh>
    <rPh sb="61" eb="63">
      <t>ヨウケン</t>
    </rPh>
    <rPh sb="64" eb="66">
      <t>タンシン</t>
    </rPh>
    <rPh sb="70" eb="72">
      <t>マンエン</t>
    </rPh>
    <rPh sb="72" eb="74">
      <t>イカ</t>
    </rPh>
    <rPh sb="75" eb="77">
      <t>フウフ</t>
    </rPh>
    <rPh sb="83" eb="84">
      <t>マン</t>
    </rPh>
    <rPh sb="84" eb="85">
      <t>エン</t>
    </rPh>
    <rPh sb="85" eb="87">
      <t>イカ</t>
    </rPh>
    <phoneticPr fontId="1"/>
  </si>
  <si>
    <t>【第2段階】　市町村民税非課税世帯（前年の合計所得金額+年金収入額が80万以下の方）
　　　　　　　  預貯金等の資産要件　単身：650万円以下　夫婦：1,650万円以下</t>
    <rPh sb="1" eb="2">
      <t>ダイ</t>
    </rPh>
    <rPh sb="3" eb="5">
      <t>ダンカイ</t>
    </rPh>
    <rPh sb="12" eb="13">
      <t>ヒ</t>
    </rPh>
    <rPh sb="18" eb="20">
      <t>ゼンネン</t>
    </rPh>
    <rPh sb="21" eb="23">
      <t>ゴウケイ</t>
    </rPh>
    <rPh sb="23" eb="25">
      <t>ショトク</t>
    </rPh>
    <rPh sb="25" eb="26">
      <t>キン</t>
    </rPh>
    <rPh sb="26" eb="27">
      <t>ガク</t>
    </rPh>
    <rPh sb="28" eb="30">
      <t>ネンキン</t>
    </rPh>
    <rPh sb="30" eb="32">
      <t>シュウニュウ</t>
    </rPh>
    <rPh sb="32" eb="33">
      <t>ガク</t>
    </rPh>
    <rPh sb="36" eb="37">
      <t>マン</t>
    </rPh>
    <rPh sb="37" eb="39">
      <t>イカ</t>
    </rPh>
    <rPh sb="40" eb="41">
      <t>カタ</t>
    </rPh>
    <rPh sb="52" eb="55">
      <t>ヨチョキン</t>
    </rPh>
    <rPh sb="55" eb="56">
      <t>トウ</t>
    </rPh>
    <rPh sb="57" eb="59">
      <t>シサン</t>
    </rPh>
    <rPh sb="59" eb="61">
      <t>ヨウケン</t>
    </rPh>
    <rPh sb="62" eb="64">
      <t>タンシン</t>
    </rPh>
    <rPh sb="68" eb="70">
      <t>マンエン</t>
    </rPh>
    <rPh sb="70" eb="72">
      <t>イカ</t>
    </rPh>
    <rPh sb="73" eb="75">
      <t>フウフ</t>
    </rPh>
    <rPh sb="81" eb="82">
      <t>マン</t>
    </rPh>
    <rPh sb="82" eb="83">
      <t>エン</t>
    </rPh>
    <rPh sb="83" eb="85">
      <t>イカ</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</si>
  <si>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</si>
  <si>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</si>
  <si>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個室月額合計</t>
    <rPh sb="0" eb="2">
      <t>コシツ</t>
    </rPh>
    <rPh sb="2" eb="3">
      <t>ツキ</t>
    </rPh>
    <rPh sb="3" eb="4">
      <t>ガク</t>
    </rPh>
    <rPh sb="4" eb="6">
      <t>ゴウケイ</t>
    </rPh>
    <phoneticPr fontId="1"/>
  </si>
  <si>
    <t>【第1段階】老齢福祉年金受給者・生活保護世帯
　　　　　　　  預貯金等の資産要件　単身：1,000万円以下　夫婦：2,000万円以下</t>
    <rPh sb="1" eb="2">
      <t>ダイ</t>
    </rPh>
    <rPh sb="3" eb="5">
      <t>ダンカイ</t>
    </rPh>
    <rPh sb="6" eb="8">
      <t>ロウレイ</t>
    </rPh>
    <rPh sb="8" eb="10">
      <t>フクシ</t>
    </rPh>
    <rPh sb="10" eb="12">
      <t>ネンキン</t>
    </rPh>
    <rPh sb="12" eb="15">
      <t>ジュキュウシャ</t>
    </rPh>
    <rPh sb="16" eb="18">
      <t>セイカツ</t>
    </rPh>
    <rPh sb="18" eb="20">
      <t>ホゴ</t>
    </rPh>
    <rPh sb="20" eb="22">
      <t>セタイ</t>
    </rPh>
    <rPh sb="32" eb="35">
      <t>ヨチョキン</t>
    </rPh>
    <rPh sb="35" eb="36">
      <t>トウ</t>
    </rPh>
    <rPh sb="37" eb="39">
      <t>シサン</t>
    </rPh>
    <rPh sb="39" eb="41">
      <t>ヨウケン</t>
    </rPh>
    <rPh sb="42" eb="44">
      <t>タンシン</t>
    </rPh>
    <rPh sb="50" eb="52">
      <t>マンエン</t>
    </rPh>
    <rPh sb="52" eb="54">
      <t>イカ</t>
    </rPh>
    <rPh sb="55" eb="57">
      <t>フウフ</t>
    </rPh>
    <rPh sb="63" eb="64">
      <t>マン</t>
    </rPh>
    <rPh sb="64" eb="65">
      <t>エン</t>
    </rPh>
    <rPh sb="65" eb="67">
      <t>イカ</t>
    </rPh>
    <phoneticPr fontId="1"/>
  </si>
  <si>
    <t>【第4段階】　市町村民税課税世帯（自己負担1～3割）</t>
    <rPh sb="1" eb="2">
      <t>ダイ</t>
    </rPh>
    <rPh sb="3" eb="5">
      <t>ダンカイ</t>
    </rPh>
    <rPh sb="7" eb="10">
      <t>シチョウソン</t>
    </rPh>
    <rPh sb="10" eb="11">
      <t>ミン</t>
    </rPh>
    <rPh sb="11" eb="12">
      <t>ゼイ</t>
    </rPh>
    <rPh sb="12" eb="14">
      <t>カゼイ</t>
    </rPh>
    <rPh sb="14" eb="16">
      <t>セタイ</t>
    </rPh>
    <rPh sb="17" eb="19">
      <t>ジコ</t>
    </rPh>
    <rPh sb="19" eb="21">
      <t>フタン</t>
    </rPh>
    <rPh sb="24" eb="25">
      <t>ワリ</t>
    </rPh>
    <phoneticPr fontId="1"/>
  </si>
  <si>
    <t>30日月額合計（1割）</t>
    <rPh sb="2" eb="3">
      <t>ニチ</t>
    </rPh>
    <rPh sb="3" eb="4">
      <t>ツキ</t>
    </rPh>
    <rPh sb="4" eb="5">
      <t>ガク</t>
    </rPh>
    <rPh sb="5" eb="7">
      <t>ゴウケイ</t>
    </rPh>
    <rPh sb="9" eb="10">
      <t>ワリ</t>
    </rPh>
    <phoneticPr fontId="1"/>
  </si>
  <si>
    <t>30日月額合計（2割）</t>
    <rPh sb="2" eb="3">
      <t>ニチ</t>
    </rPh>
    <rPh sb="3" eb="4">
      <t>ツキ</t>
    </rPh>
    <rPh sb="4" eb="5">
      <t>ガク</t>
    </rPh>
    <rPh sb="5" eb="7">
      <t>ゴウケイ</t>
    </rPh>
    <rPh sb="9" eb="10">
      <t>ワリ</t>
    </rPh>
    <phoneticPr fontId="1"/>
  </si>
  <si>
    <t>30日月額合計（3割）</t>
    <rPh sb="2" eb="3">
      <t>ニチ</t>
    </rPh>
    <rPh sb="3" eb="4">
      <t>ツキ</t>
    </rPh>
    <rPh sb="4" eb="5">
      <t>ガク</t>
    </rPh>
    <rPh sb="5" eb="7">
      <t>ゴウケイ</t>
    </rPh>
    <rPh sb="9" eb="10">
      <t>ワリ</t>
    </rPh>
    <phoneticPr fontId="1"/>
  </si>
  <si>
    <t>【第3段階①】（前年の合計所得金額+年金収入額が80万超え120万円以下の方）
　　　　　　　  預貯金等の資産要件　単身：550万円以下　夫婦：1,550万円以下</t>
    <rPh sb="1" eb="2">
      <t>ダイ</t>
    </rPh>
    <rPh sb="3" eb="5">
      <t>ダンカイゼンネン</t>
    </rPh>
    <rPh sb="8" eb="10">
      <t>シュウニュウ</t>
    </rPh>
    <rPh sb="10" eb="11">
      <t>ガク</t>
    </rPh>
    <rPh sb="14" eb="15">
      <t>マン</t>
    </rPh>
    <rPh sb="15" eb="16">
      <t>コ</t>
    </rPh>
    <rPh sb="20" eb="21">
      <t>マン</t>
    </rPh>
    <rPh sb="21" eb="22">
      <t>エン</t>
    </rPh>
    <rPh sb="22" eb="24">
      <t>イカ</t>
    </rPh>
    <rPh sb="25" eb="26">
      <t>カタ</t>
    </rPh>
    <rPh sb="37" eb="40">
      <t>ヨチョキン</t>
    </rPh>
    <rPh sb="40" eb="41">
      <t>トウ</t>
    </rPh>
    <rPh sb="42" eb="44">
      <t>シサン</t>
    </rPh>
    <rPh sb="44" eb="46">
      <t>ヨウケン</t>
    </rPh>
    <rPh sb="47" eb="49">
      <t>タンシン</t>
    </rPh>
    <rPh sb="53" eb="55">
      <t>マンエン</t>
    </rPh>
    <rPh sb="55" eb="57">
      <t>イカ</t>
    </rPh>
    <rPh sb="58" eb="60">
      <t>フウフ</t>
    </rPh>
    <rPh sb="66" eb="67">
      <t>マン</t>
    </rPh>
    <rPh sb="67" eb="68">
      <t>エン</t>
    </rPh>
    <rPh sb="68" eb="70">
      <t>イカ</t>
    </rPh>
    <phoneticPr fontId="1"/>
  </si>
  <si>
    <t>基本金額</t>
    <rPh sb="0" eb="2">
      <t>キホン</t>
    </rPh>
    <rPh sb="2" eb="4">
      <t>キンガク</t>
    </rPh>
    <phoneticPr fontId="1"/>
  </si>
  <si>
    <t>※取得加算は裏面を参照ください</t>
    <rPh sb="1" eb="3">
      <t>シュトク</t>
    </rPh>
    <rPh sb="3" eb="5">
      <t>カサン</t>
    </rPh>
    <rPh sb="6" eb="8">
      <t>ウラメン</t>
    </rPh>
    <rPh sb="9" eb="11">
      <t>サンショウ</t>
    </rPh>
    <phoneticPr fontId="1"/>
  </si>
  <si>
    <t>夜勤配置加算</t>
    <rPh sb="0" eb="2">
      <t>ヤキン</t>
    </rPh>
    <rPh sb="2" eb="4">
      <t>ハイチ</t>
    </rPh>
    <rPh sb="4" eb="6">
      <t>カサン</t>
    </rPh>
    <phoneticPr fontId="1"/>
  </si>
  <si>
    <t>精神科医配置加算</t>
    <rPh sb="0" eb="4">
      <t>セイシンカイ</t>
    </rPh>
    <rPh sb="4" eb="6">
      <t>ハイチ</t>
    </rPh>
    <rPh sb="6" eb="8">
      <t>カサン</t>
    </rPh>
    <phoneticPr fontId="1"/>
  </si>
  <si>
    <t>科学的介護加算</t>
    <rPh sb="0" eb="3">
      <t>カガクテキ</t>
    </rPh>
    <rPh sb="3" eb="5">
      <t>カイゴ</t>
    </rPh>
    <rPh sb="5" eb="7">
      <t>カサン</t>
    </rPh>
    <phoneticPr fontId="1"/>
  </si>
  <si>
    <t>50（月）</t>
    <rPh sb="3" eb="4">
      <t>ツキ</t>
    </rPh>
    <phoneticPr fontId="1"/>
  </si>
  <si>
    <t>30日単位合計</t>
    <rPh sb="2" eb="3">
      <t>ニチ</t>
    </rPh>
    <rPh sb="3" eb="5">
      <t>タンイ</t>
    </rPh>
    <rPh sb="5" eb="7">
      <t>ゴウケイ</t>
    </rPh>
    <phoneticPr fontId="1"/>
  </si>
  <si>
    <t>処遇改善</t>
    <rPh sb="0" eb="2">
      <t>ショグウ</t>
    </rPh>
    <rPh sb="2" eb="4">
      <t>カイゼン</t>
    </rPh>
    <phoneticPr fontId="1"/>
  </si>
  <si>
    <t>合計</t>
    <rPh sb="0" eb="2">
      <t>ゴウケイ</t>
    </rPh>
    <phoneticPr fontId="1"/>
  </si>
  <si>
    <t>×0.1</t>
    <phoneticPr fontId="1"/>
  </si>
  <si>
    <t>一日金額</t>
    <rPh sb="0" eb="2">
      <t>イチニチ</t>
    </rPh>
    <rPh sb="2" eb="4">
      <t>キンガク</t>
    </rPh>
    <phoneticPr fontId="1"/>
  </si>
  <si>
    <t>サービス単位数</t>
    <rPh sb="4" eb="7">
      <t>タンイスウ</t>
    </rPh>
    <phoneticPr fontId="1"/>
  </si>
  <si>
    <t>×10.14</t>
    <phoneticPr fontId="1"/>
  </si>
  <si>
    <t>※地域区分（1単位=10.14円　1円未満切り捨て）による算定金額はあくまで見込みです</t>
    <rPh sb="1" eb="3">
      <t>チイキ</t>
    </rPh>
    <rPh sb="3" eb="5">
      <t>クブン</t>
    </rPh>
    <rPh sb="7" eb="9">
      <t>タンイ</t>
    </rPh>
    <rPh sb="15" eb="16">
      <t>エン</t>
    </rPh>
    <rPh sb="18" eb="19">
      <t>エン</t>
    </rPh>
    <rPh sb="19" eb="21">
      <t>ミマン</t>
    </rPh>
    <rPh sb="21" eb="22">
      <t>キ</t>
    </rPh>
    <rPh sb="23" eb="24">
      <t>ス</t>
    </rPh>
    <rPh sb="29" eb="31">
      <t>サンテイ</t>
    </rPh>
    <rPh sb="31" eb="33">
      <t>キンガク</t>
    </rPh>
    <rPh sb="38" eb="40">
      <t>ミコ</t>
    </rPh>
    <phoneticPr fontId="1"/>
  </si>
  <si>
    <t>サービス提供体制強化加算</t>
    <rPh sb="4" eb="6">
      <t>テイキョウ</t>
    </rPh>
    <rPh sb="6" eb="8">
      <t>タイセイ</t>
    </rPh>
    <rPh sb="8" eb="10">
      <t>キョウカ</t>
    </rPh>
    <rPh sb="10" eb="12">
      <t>カサン</t>
    </rPh>
    <phoneticPr fontId="1"/>
  </si>
  <si>
    <t>栄養マネジメント強化加算</t>
    <rPh sb="0" eb="2">
      <t>エイヨウ</t>
    </rPh>
    <rPh sb="8" eb="12">
      <t>キョウカカサン</t>
    </rPh>
    <phoneticPr fontId="1"/>
  </si>
  <si>
    <t>協力医療機関連携加算(Ⅰ)</t>
    <rPh sb="0" eb="2">
      <t>キョウリョク</t>
    </rPh>
    <rPh sb="2" eb="10">
      <t>イリョウキカンレンケイカサン</t>
    </rPh>
    <phoneticPr fontId="1"/>
  </si>
  <si>
    <t>取得加算一覧</t>
    <rPh sb="0" eb="2">
      <t>シュトク</t>
    </rPh>
    <rPh sb="2" eb="4">
      <t>カサン</t>
    </rPh>
    <rPh sb="4" eb="6">
      <t>イチラン</t>
    </rPh>
    <phoneticPr fontId="1"/>
  </si>
  <si>
    <t>加算名</t>
    <rPh sb="0" eb="2">
      <t>カサン</t>
    </rPh>
    <rPh sb="2" eb="3">
      <t>メイ</t>
    </rPh>
    <phoneticPr fontId="1"/>
  </si>
  <si>
    <t>単位数</t>
    <rPh sb="0" eb="3">
      <t>タンイスウ</t>
    </rPh>
    <phoneticPr fontId="1"/>
  </si>
  <si>
    <t>要件</t>
    <rPh sb="0" eb="2">
      <t>ヨウケン</t>
    </rPh>
    <phoneticPr fontId="1"/>
  </si>
  <si>
    <t>算定</t>
    <rPh sb="0" eb="2">
      <t>サンテイ</t>
    </rPh>
    <phoneticPr fontId="1"/>
  </si>
  <si>
    <t>日常継続支援加算</t>
    <rPh sb="0" eb="2">
      <t>ニチジョウ</t>
    </rPh>
    <rPh sb="2" eb="4">
      <t>ケイゾク</t>
    </rPh>
    <rPh sb="4" eb="6">
      <t>シエン</t>
    </rPh>
    <rPh sb="6" eb="8">
      <t>カサン</t>
    </rPh>
    <phoneticPr fontId="1"/>
  </si>
  <si>
    <t>日額</t>
    <rPh sb="0" eb="2">
      <t>ニチガク</t>
    </rPh>
    <phoneticPr fontId="1"/>
  </si>
  <si>
    <t>×</t>
    <phoneticPr fontId="1"/>
  </si>
  <si>
    <t>新規入所のうち重介護者もしくは認知症である者を一定数受け入れていること　また介護福祉士が一定数いること</t>
    <rPh sb="0" eb="2">
      <t>シンキ</t>
    </rPh>
    <rPh sb="2" eb="4">
      <t>ニュウショ</t>
    </rPh>
    <rPh sb="7" eb="8">
      <t>ジュウ</t>
    </rPh>
    <rPh sb="8" eb="11">
      <t>カイゴシャ</t>
    </rPh>
    <rPh sb="15" eb="18">
      <t>ニンチショウ</t>
    </rPh>
    <rPh sb="21" eb="22">
      <t>モノ</t>
    </rPh>
    <rPh sb="23" eb="26">
      <t>イッテイスウ</t>
    </rPh>
    <rPh sb="26" eb="27">
      <t>ウ</t>
    </rPh>
    <rPh sb="28" eb="29">
      <t>イ</t>
    </rPh>
    <rPh sb="38" eb="40">
      <t>カイゴ</t>
    </rPh>
    <rPh sb="40" eb="43">
      <t>フクシシ</t>
    </rPh>
    <rPh sb="44" eb="47">
      <t>イッテイスウ</t>
    </rPh>
    <phoneticPr fontId="1"/>
  </si>
  <si>
    <t>サービス提供体制強化加算Ⅲ</t>
    <rPh sb="4" eb="6">
      <t>テイキョウ</t>
    </rPh>
    <rPh sb="6" eb="8">
      <t>タイセイ</t>
    </rPh>
    <rPh sb="8" eb="10">
      <t>キョウカ</t>
    </rPh>
    <rPh sb="10" eb="12">
      <t>カサン</t>
    </rPh>
    <phoneticPr fontId="1"/>
  </si>
  <si>
    <t>○</t>
    <phoneticPr fontId="1"/>
  </si>
  <si>
    <t>介護福祉士、常勤職員、勤続７年以上勤めている職員いずれかが一定の割合を占めていることで算定ができる</t>
    <rPh sb="0" eb="5">
      <t>カイゴフクシシ</t>
    </rPh>
    <rPh sb="6" eb="10">
      <t>ジョウキンショクイン</t>
    </rPh>
    <rPh sb="11" eb="13">
      <t>キンゾク</t>
    </rPh>
    <rPh sb="14" eb="15">
      <t>ネン</t>
    </rPh>
    <rPh sb="15" eb="17">
      <t>イジョウ</t>
    </rPh>
    <rPh sb="17" eb="18">
      <t>ツト</t>
    </rPh>
    <rPh sb="22" eb="24">
      <t>ショクイン</t>
    </rPh>
    <rPh sb="29" eb="31">
      <t>イッテイ</t>
    </rPh>
    <rPh sb="32" eb="34">
      <t>ワリアイ</t>
    </rPh>
    <rPh sb="35" eb="36">
      <t>シ</t>
    </rPh>
    <rPh sb="43" eb="45">
      <t>サンテイ</t>
    </rPh>
    <phoneticPr fontId="1"/>
  </si>
  <si>
    <t>常勤の看護師を1名以上配置していること</t>
    <rPh sb="0" eb="2">
      <t>ジョウキン</t>
    </rPh>
    <rPh sb="3" eb="6">
      <t>カンゴシ</t>
    </rPh>
    <rPh sb="8" eb="11">
      <t>メイイジョウ</t>
    </rPh>
    <rPh sb="11" eb="13">
      <t>ハイチ</t>
    </rPh>
    <phoneticPr fontId="1"/>
  </si>
  <si>
    <t>必要数の看護職員を配置して、24時間連絡体制がとられていること</t>
    <rPh sb="0" eb="2">
      <t>ヒツヨウ</t>
    </rPh>
    <rPh sb="2" eb="3">
      <t>スウ</t>
    </rPh>
    <rPh sb="4" eb="6">
      <t>カンゴ</t>
    </rPh>
    <rPh sb="6" eb="8">
      <t>ショクイン</t>
    </rPh>
    <rPh sb="9" eb="11">
      <t>ハイチ</t>
    </rPh>
    <rPh sb="16" eb="18">
      <t>ジカン</t>
    </rPh>
    <rPh sb="18" eb="20">
      <t>レンラク</t>
    </rPh>
    <rPh sb="20" eb="22">
      <t>タイセイ</t>
    </rPh>
    <phoneticPr fontId="1"/>
  </si>
  <si>
    <t>夜勤職員配置加算Ⅰ</t>
    <rPh sb="0" eb="2">
      <t>ヤキン</t>
    </rPh>
    <rPh sb="2" eb="4">
      <t>ショクイン</t>
    </rPh>
    <rPh sb="4" eb="6">
      <t>ハイチ</t>
    </rPh>
    <rPh sb="6" eb="8">
      <t>カサン</t>
    </rPh>
    <phoneticPr fontId="1"/>
  </si>
  <si>
    <t>夜勤時間帯に必要数の介護員及び看護員を配置していること</t>
    <phoneticPr fontId="1"/>
  </si>
  <si>
    <t>精神科医師定期的療養指導</t>
    <rPh sb="0" eb="3">
      <t>セイシンカ</t>
    </rPh>
    <rPh sb="3" eb="5">
      <t>イシ</t>
    </rPh>
    <rPh sb="5" eb="8">
      <t>テイキテキ</t>
    </rPh>
    <rPh sb="8" eb="10">
      <t>リョウヨウ</t>
    </rPh>
    <rPh sb="10" eb="12">
      <t>シドウ</t>
    </rPh>
    <phoneticPr fontId="1"/>
  </si>
  <si>
    <t>精神科を担当する医師の定期的な療養指導が月に2回以上おこなわれていること</t>
    <rPh sb="0" eb="3">
      <t>セイシンカ</t>
    </rPh>
    <rPh sb="4" eb="6">
      <t>タントウ</t>
    </rPh>
    <rPh sb="8" eb="10">
      <t>イシ</t>
    </rPh>
    <rPh sb="11" eb="14">
      <t>テイキテキ</t>
    </rPh>
    <rPh sb="15" eb="17">
      <t>リョウヨウ</t>
    </rPh>
    <rPh sb="17" eb="19">
      <t>シドウ</t>
    </rPh>
    <rPh sb="20" eb="21">
      <t>ツキ</t>
    </rPh>
    <rPh sb="23" eb="24">
      <t>カイ</t>
    </rPh>
    <rPh sb="24" eb="26">
      <t>イジョウ</t>
    </rPh>
    <phoneticPr fontId="1"/>
  </si>
  <si>
    <t>科学的介護推進体制加算Ⅱ</t>
    <rPh sb="0" eb="3">
      <t>カガクテキ</t>
    </rPh>
    <rPh sb="3" eb="5">
      <t>カイゴ</t>
    </rPh>
    <rPh sb="5" eb="7">
      <t>スイシン</t>
    </rPh>
    <rPh sb="7" eb="9">
      <t>タイセイ</t>
    </rPh>
    <rPh sb="9" eb="11">
      <t>カサン</t>
    </rPh>
    <phoneticPr fontId="1"/>
  </si>
  <si>
    <t>月額</t>
    <rPh sb="0" eb="2">
      <t>ゲツガク</t>
    </rPh>
    <phoneticPr fontId="1"/>
  </si>
  <si>
    <t>入所者の必要情報を定期的に厚生労働省に提出していること</t>
    <rPh sb="0" eb="3">
      <t>ニュウショシャ</t>
    </rPh>
    <rPh sb="4" eb="6">
      <t>ヒツヨウ</t>
    </rPh>
    <rPh sb="6" eb="8">
      <t>ジョウホウ</t>
    </rPh>
    <rPh sb="9" eb="12">
      <t>テイキテキ</t>
    </rPh>
    <rPh sb="13" eb="15">
      <t>コウセイ</t>
    </rPh>
    <rPh sb="15" eb="18">
      <t>ロウドウショウ</t>
    </rPh>
    <rPh sb="19" eb="21">
      <t>テイシュツ</t>
    </rPh>
    <phoneticPr fontId="1"/>
  </si>
  <si>
    <t>生産性向上推進加算Ⅱ</t>
    <rPh sb="0" eb="9">
      <t>セイサンセイコウジョウスイシンカサン</t>
    </rPh>
    <phoneticPr fontId="1"/>
  </si>
  <si>
    <t>月額</t>
    <rPh sb="0" eb="2">
      <t>ツキガク</t>
    </rPh>
    <phoneticPr fontId="1"/>
  </si>
  <si>
    <t>見守り機器等を導入し、生産性向上ガイドラインに基づいた改善活動を委員会などを通じて継続的に行い、厚生労働省にデータ提供していること</t>
    <rPh sb="0" eb="2">
      <t>ミマモ</t>
    </rPh>
    <rPh sb="3" eb="5">
      <t>キキ</t>
    </rPh>
    <rPh sb="5" eb="6">
      <t>ナド</t>
    </rPh>
    <rPh sb="7" eb="9">
      <t>ドウニュウ</t>
    </rPh>
    <rPh sb="11" eb="14">
      <t>セイサンセイ</t>
    </rPh>
    <rPh sb="14" eb="16">
      <t>コウジョウ</t>
    </rPh>
    <rPh sb="23" eb="24">
      <t>モト</t>
    </rPh>
    <rPh sb="27" eb="31">
      <t>カイゼンカツドウ</t>
    </rPh>
    <rPh sb="32" eb="35">
      <t>イインカイ</t>
    </rPh>
    <rPh sb="38" eb="39">
      <t>ツウ</t>
    </rPh>
    <rPh sb="41" eb="44">
      <t>ケイゾクテキ</t>
    </rPh>
    <rPh sb="45" eb="46">
      <t>オコナ</t>
    </rPh>
    <rPh sb="48" eb="53">
      <t>コウセイロウドウショウ</t>
    </rPh>
    <rPh sb="57" eb="59">
      <t>テイキョウ</t>
    </rPh>
    <phoneticPr fontId="1"/>
  </si>
  <si>
    <t>栄養マネジメント強化加算</t>
    <rPh sb="0" eb="2">
      <t>エイヨウ</t>
    </rPh>
    <rPh sb="8" eb="10">
      <t>キョウカ</t>
    </rPh>
    <rPh sb="10" eb="12">
      <t>カサン</t>
    </rPh>
    <phoneticPr fontId="1"/>
  </si>
  <si>
    <t>管理栄養士が入所者ごとの継続的な栄養管理を実施して、必要な情報を厚生労働省に提出すること</t>
    <rPh sb="0" eb="2">
      <t>カンリ</t>
    </rPh>
    <rPh sb="2" eb="5">
      <t>エイヨウシ</t>
    </rPh>
    <rPh sb="6" eb="9">
      <t>ニュウショシャ</t>
    </rPh>
    <rPh sb="12" eb="15">
      <t>ケイゾクテキ</t>
    </rPh>
    <rPh sb="16" eb="18">
      <t>エイヨウ</t>
    </rPh>
    <rPh sb="18" eb="20">
      <t>カンリ</t>
    </rPh>
    <rPh sb="21" eb="23">
      <t>ジッシ</t>
    </rPh>
    <rPh sb="26" eb="28">
      <t>ヒツヨウ</t>
    </rPh>
    <rPh sb="29" eb="31">
      <t>ジョウホウ</t>
    </rPh>
    <rPh sb="32" eb="34">
      <t>コウセイ</t>
    </rPh>
    <rPh sb="34" eb="37">
      <t>ロウドウショウ</t>
    </rPh>
    <rPh sb="38" eb="40">
      <t>テイシュツ</t>
    </rPh>
    <phoneticPr fontId="1"/>
  </si>
  <si>
    <t>安全対策体制加算</t>
    <rPh sb="0" eb="2">
      <t>アンゼン</t>
    </rPh>
    <rPh sb="2" eb="4">
      <t>タイサク</t>
    </rPh>
    <rPh sb="4" eb="6">
      <t>タイセイ</t>
    </rPh>
    <rPh sb="6" eb="8">
      <t>カサン</t>
    </rPh>
    <phoneticPr fontId="1"/>
  </si>
  <si>
    <t>初回</t>
    <rPh sb="0" eb="2">
      <t>ショカイ</t>
    </rPh>
    <phoneticPr fontId="1"/>
  </si>
  <si>
    <t>安全管理部門を設置し、組織的に安全対策を実施する体制が整備されていること　入所の初回のみ算定</t>
    <rPh sb="0" eb="2">
      <t>アンゼン</t>
    </rPh>
    <rPh sb="2" eb="4">
      <t>カンリ</t>
    </rPh>
    <rPh sb="4" eb="6">
      <t>ブモン</t>
    </rPh>
    <rPh sb="7" eb="9">
      <t>セッチ</t>
    </rPh>
    <rPh sb="11" eb="14">
      <t>ソシキテキ</t>
    </rPh>
    <rPh sb="15" eb="17">
      <t>アンゼン</t>
    </rPh>
    <rPh sb="17" eb="19">
      <t>タイサク</t>
    </rPh>
    <rPh sb="20" eb="22">
      <t>ジッシ</t>
    </rPh>
    <rPh sb="24" eb="26">
      <t>タイセイ</t>
    </rPh>
    <rPh sb="27" eb="29">
      <t>セイビ</t>
    </rPh>
    <rPh sb="37" eb="39">
      <t>ニュウショ</t>
    </rPh>
    <rPh sb="40" eb="42">
      <t>ショカイ</t>
    </rPh>
    <rPh sb="44" eb="46">
      <t>サンテイ</t>
    </rPh>
    <phoneticPr fontId="1"/>
  </si>
  <si>
    <t>経口維持加算Ⅰ</t>
    <rPh sb="0" eb="2">
      <t>ケイコウ</t>
    </rPh>
    <rPh sb="2" eb="4">
      <t>イジ</t>
    </rPh>
    <rPh sb="4" eb="6">
      <t>カサン</t>
    </rPh>
    <phoneticPr fontId="1"/>
  </si>
  <si>
    <t>△</t>
    <phoneticPr fontId="1"/>
  </si>
  <si>
    <t>医師又は歯科医師の指示を受けた管理栄養士が経口による継続的な食事摂取の計画を作成していること</t>
    <rPh sb="0" eb="2">
      <t>イシ</t>
    </rPh>
    <rPh sb="2" eb="3">
      <t>マタ</t>
    </rPh>
    <rPh sb="4" eb="6">
      <t>シカ</t>
    </rPh>
    <rPh sb="6" eb="8">
      <t>イシ</t>
    </rPh>
    <rPh sb="9" eb="11">
      <t>シジ</t>
    </rPh>
    <rPh sb="12" eb="13">
      <t>ウ</t>
    </rPh>
    <rPh sb="15" eb="17">
      <t>カンリ</t>
    </rPh>
    <rPh sb="17" eb="20">
      <t>エイヨウシ</t>
    </rPh>
    <rPh sb="21" eb="23">
      <t>ケイコウ</t>
    </rPh>
    <rPh sb="26" eb="29">
      <t>ケイゾクテキ</t>
    </rPh>
    <rPh sb="30" eb="32">
      <t>ショクジ</t>
    </rPh>
    <rPh sb="32" eb="34">
      <t>セッシュ</t>
    </rPh>
    <rPh sb="35" eb="37">
      <t>ケイカク</t>
    </rPh>
    <rPh sb="38" eb="40">
      <t>サクセイ</t>
    </rPh>
    <phoneticPr fontId="1"/>
  </si>
  <si>
    <t>経口維持加算Ⅱ</t>
    <rPh sb="0" eb="2">
      <t>ケイコウ</t>
    </rPh>
    <rPh sb="2" eb="4">
      <t>イジ</t>
    </rPh>
    <rPh sb="4" eb="6">
      <t>カサン</t>
    </rPh>
    <phoneticPr fontId="1"/>
  </si>
  <si>
    <t>Ⅰを算定している場合に多職種の会議に医師、歯科医師、歯科衛生士が加わった場合</t>
    <rPh sb="2" eb="4">
      <t>サンテイ</t>
    </rPh>
    <rPh sb="8" eb="10">
      <t>バアイ</t>
    </rPh>
    <rPh sb="11" eb="12">
      <t>タ</t>
    </rPh>
    <rPh sb="12" eb="14">
      <t>ショクシュ</t>
    </rPh>
    <rPh sb="15" eb="17">
      <t>カイギ</t>
    </rPh>
    <rPh sb="18" eb="20">
      <t>イシ</t>
    </rPh>
    <rPh sb="21" eb="23">
      <t>シカ</t>
    </rPh>
    <rPh sb="23" eb="25">
      <t>イシ</t>
    </rPh>
    <rPh sb="26" eb="28">
      <t>シカ</t>
    </rPh>
    <rPh sb="28" eb="31">
      <t>エイセイシ</t>
    </rPh>
    <rPh sb="32" eb="33">
      <t>クワ</t>
    </rPh>
    <rPh sb="36" eb="38">
      <t>バアイ</t>
    </rPh>
    <phoneticPr fontId="1"/>
  </si>
  <si>
    <t>初期加算</t>
    <rPh sb="0" eb="2">
      <t>ショキ</t>
    </rPh>
    <rPh sb="2" eb="4">
      <t>カサン</t>
    </rPh>
    <phoneticPr fontId="1"/>
  </si>
  <si>
    <t>30日間</t>
    <rPh sb="2" eb="3">
      <t>ニチ</t>
    </rPh>
    <rPh sb="3" eb="4">
      <t>カン</t>
    </rPh>
    <phoneticPr fontId="1"/>
  </si>
  <si>
    <t>入所して30日間、または入院期間が30日を超えて退院した場合に30日間算定ができる</t>
    <rPh sb="0" eb="2">
      <t>ニュウショ</t>
    </rPh>
    <rPh sb="6" eb="8">
      <t>ニチカン</t>
    </rPh>
    <rPh sb="12" eb="14">
      <t>ニュウイン</t>
    </rPh>
    <rPh sb="14" eb="16">
      <t>キカン</t>
    </rPh>
    <rPh sb="19" eb="20">
      <t>ニチ</t>
    </rPh>
    <rPh sb="21" eb="22">
      <t>コ</t>
    </rPh>
    <rPh sb="24" eb="26">
      <t>タイイン</t>
    </rPh>
    <rPh sb="28" eb="30">
      <t>バアイ</t>
    </rPh>
    <rPh sb="33" eb="35">
      <t>ニチカン</t>
    </rPh>
    <rPh sb="35" eb="37">
      <t>サンテイ</t>
    </rPh>
    <phoneticPr fontId="1"/>
  </si>
  <si>
    <t>外泊時費用加算</t>
    <rPh sb="0" eb="2">
      <t>ガイハク</t>
    </rPh>
    <rPh sb="2" eb="3">
      <t>ジ</t>
    </rPh>
    <rPh sb="3" eb="5">
      <t>ヒヨウ</t>
    </rPh>
    <rPh sb="5" eb="7">
      <t>カサン</t>
    </rPh>
    <phoneticPr fontId="1"/>
  </si>
  <si>
    <t>6日間</t>
    <rPh sb="1" eb="3">
      <t>カカン</t>
    </rPh>
    <phoneticPr fontId="1"/>
  </si>
  <si>
    <t>入院又は外泊の期間において初日及び最終日は含めない6日間を算定する</t>
    <rPh sb="0" eb="2">
      <t>ニュウイン</t>
    </rPh>
    <rPh sb="2" eb="3">
      <t>マタ</t>
    </rPh>
    <rPh sb="4" eb="6">
      <t>ガイハク</t>
    </rPh>
    <rPh sb="7" eb="9">
      <t>キカン</t>
    </rPh>
    <rPh sb="13" eb="15">
      <t>ショニチ</t>
    </rPh>
    <rPh sb="15" eb="16">
      <t>オヨ</t>
    </rPh>
    <rPh sb="17" eb="20">
      <t>サイシュウビ</t>
    </rPh>
    <rPh sb="21" eb="22">
      <t>フク</t>
    </rPh>
    <rPh sb="26" eb="28">
      <t>カカン</t>
    </rPh>
    <rPh sb="29" eb="31">
      <t>サンテイ</t>
    </rPh>
    <phoneticPr fontId="1"/>
  </si>
  <si>
    <t>若年性認知症入所者受入加算</t>
    <rPh sb="0" eb="3">
      <t>ジャクネンセイ</t>
    </rPh>
    <rPh sb="3" eb="6">
      <t>ニンチショウ</t>
    </rPh>
    <rPh sb="6" eb="8">
      <t>ニュウショ</t>
    </rPh>
    <rPh sb="8" eb="9">
      <t>シャ</t>
    </rPh>
    <rPh sb="9" eb="11">
      <t>ウケイレ</t>
    </rPh>
    <rPh sb="11" eb="13">
      <t>カサン</t>
    </rPh>
    <phoneticPr fontId="1"/>
  </si>
  <si>
    <t>個別の担当者を決め、その者を中心に当該利用者の特性やニーズに応じたサービス提供をすること</t>
    <rPh sb="0" eb="2">
      <t>コベツ</t>
    </rPh>
    <rPh sb="3" eb="6">
      <t>タントウシャ</t>
    </rPh>
    <rPh sb="7" eb="8">
      <t>キ</t>
    </rPh>
    <rPh sb="12" eb="13">
      <t>モノ</t>
    </rPh>
    <rPh sb="14" eb="16">
      <t>チュウシン</t>
    </rPh>
    <rPh sb="17" eb="19">
      <t>トウガイ</t>
    </rPh>
    <rPh sb="19" eb="22">
      <t>リヨウシャ</t>
    </rPh>
    <rPh sb="23" eb="25">
      <t>トクセイ</t>
    </rPh>
    <rPh sb="30" eb="31">
      <t>オウ</t>
    </rPh>
    <rPh sb="37" eb="39">
      <t>テイキョウ</t>
    </rPh>
    <phoneticPr fontId="1"/>
  </si>
  <si>
    <t>看取り介護加算Ⅰ</t>
    <rPh sb="0" eb="2">
      <t>ミト</t>
    </rPh>
    <rPh sb="3" eb="5">
      <t>カイゴ</t>
    </rPh>
    <rPh sb="5" eb="7">
      <t>カサン</t>
    </rPh>
    <phoneticPr fontId="1"/>
  </si>
  <si>
    <t>看取り介護を行った場合、死亡日以前31日以上45日以下について算定</t>
    <rPh sb="0" eb="2">
      <t>ミト</t>
    </rPh>
    <rPh sb="3" eb="5">
      <t>カイゴ</t>
    </rPh>
    <rPh sb="6" eb="7">
      <t>オコナ</t>
    </rPh>
    <rPh sb="9" eb="11">
      <t>バアイ</t>
    </rPh>
    <rPh sb="12" eb="14">
      <t>シボウ</t>
    </rPh>
    <rPh sb="14" eb="15">
      <t>ビ</t>
    </rPh>
    <rPh sb="15" eb="17">
      <t>イゼン</t>
    </rPh>
    <rPh sb="19" eb="22">
      <t>ニチイジョウ</t>
    </rPh>
    <rPh sb="24" eb="25">
      <t>ニチ</t>
    </rPh>
    <rPh sb="25" eb="27">
      <t>イカ</t>
    </rPh>
    <rPh sb="31" eb="33">
      <t>サンテイ</t>
    </rPh>
    <phoneticPr fontId="1"/>
  </si>
  <si>
    <t>死亡日以前4日以上30日以下について算定</t>
    <rPh sb="0" eb="2">
      <t>シボウ</t>
    </rPh>
    <rPh sb="2" eb="3">
      <t>ビ</t>
    </rPh>
    <rPh sb="3" eb="5">
      <t>イゼン</t>
    </rPh>
    <rPh sb="6" eb="7">
      <t>カ</t>
    </rPh>
    <rPh sb="7" eb="9">
      <t>イジョウ</t>
    </rPh>
    <rPh sb="11" eb="12">
      <t>ニチ</t>
    </rPh>
    <rPh sb="12" eb="14">
      <t>イカ</t>
    </rPh>
    <rPh sb="18" eb="20">
      <t>サンテイ</t>
    </rPh>
    <phoneticPr fontId="1"/>
  </si>
  <si>
    <t>死亡日の前日及び前々日について算定</t>
    <rPh sb="0" eb="2">
      <t>シボウ</t>
    </rPh>
    <rPh sb="2" eb="3">
      <t>ビ</t>
    </rPh>
    <rPh sb="4" eb="6">
      <t>ゼンジツ</t>
    </rPh>
    <rPh sb="6" eb="7">
      <t>オヨ</t>
    </rPh>
    <rPh sb="8" eb="11">
      <t>ゼンゼンジツ</t>
    </rPh>
    <rPh sb="15" eb="17">
      <t>サンテイ</t>
    </rPh>
    <phoneticPr fontId="1"/>
  </si>
  <si>
    <t>死亡日については一日につき算定</t>
    <rPh sb="0" eb="2">
      <t>シボウ</t>
    </rPh>
    <rPh sb="2" eb="3">
      <t>ビ</t>
    </rPh>
    <rPh sb="8" eb="10">
      <t>イチニチ</t>
    </rPh>
    <rPh sb="13" eb="15">
      <t>サンテイ</t>
    </rPh>
    <phoneticPr fontId="1"/>
  </si>
  <si>
    <t>介護職員等処遇改善加算Ⅱ</t>
    <rPh sb="0" eb="2">
      <t>カイゴ</t>
    </rPh>
    <rPh sb="2" eb="4">
      <t>ショクイン</t>
    </rPh>
    <rPh sb="4" eb="5">
      <t>トウ</t>
    </rPh>
    <rPh sb="5" eb="7">
      <t>ショグウ</t>
    </rPh>
    <rPh sb="7" eb="9">
      <t>カイゼン</t>
    </rPh>
    <rPh sb="9" eb="11">
      <t>カサン</t>
    </rPh>
    <phoneticPr fontId="1"/>
  </si>
  <si>
    <t>一月あたりの合計単位数に13.6％を乗じた数を算定</t>
    <rPh sb="0" eb="2">
      <t>ヒトツキ</t>
    </rPh>
    <rPh sb="6" eb="8">
      <t>ゴウケイ</t>
    </rPh>
    <rPh sb="8" eb="10">
      <t>タンイ</t>
    </rPh>
    <rPh sb="10" eb="11">
      <t>スウ</t>
    </rPh>
    <rPh sb="18" eb="19">
      <t>ジョウ</t>
    </rPh>
    <rPh sb="21" eb="22">
      <t>カズ</t>
    </rPh>
    <rPh sb="23" eb="25">
      <t>サンテイ</t>
    </rPh>
    <phoneticPr fontId="1"/>
  </si>
  <si>
    <t>〇</t>
    <phoneticPr fontId="1"/>
  </si>
  <si>
    <t>医師又は看護職員が相談対応を行う体制を常時確保していること
会議の定期的な開催を月に1回以上開催されていること</t>
    <rPh sb="0" eb="3">
      <t>イシマタ</t>
    </rPh>
    <rPh sb="4" eb="6">
      <t>カンゴ</t>
    </rPh>
    <rPh sb="6" eb="8">
      <t>ショクイン</t>
    </rPh>
    <rPh sb="9" eb="11">
      <t>ソウダン</t>
    </rPh>
    <rPh sb="11" eb="13">
      <t>タイオウ</t>
    </rPh>
    <rPh sb="14" eb="15">
      <t>オコナ</t>
    </rPh>
    <rPh sb="16" eb="18">
      <t>タイセイ</t>
    </rPh>
    <rPh sb="19" eb="21">
      <t>ジョウジ</t>
    </rPh>
    <rPh sb="21" eb="23">
      <t>カクホ</t>
    </rPh>
    <rPh sb="30" eb="32">
      <t>カイギ</t>
    </rPh>
    <rPh sb="33" eb="36">
      <t>テイキテキ</t>
    </rPh>
    <rPh sb="37" eb="39">
      <t>カイサイ</t>
    </rPh>
    <rPh sb="40" eb="41">
      <t>ツキ</t>
    </rPh>
    <rPh sb="43" eb="44">
      <t>カイ</t>
    </rPh>
    <rPh sb="44" eb="46">
      <t>イジョウ</t>
    </rPh>
    <rPh sb="46" eb="48">
      <t>カイサイ</t>
    </rPh>
    <phoneticPr fontId="1"/>
  </si>
  <si>
    <t>実費負担額</t>
    <rPh sb="0" eb="2">
      <t>ジッピ</t>
    </rPh>
    <rPh sb="2" eb="4">
      <t>フタン</t>
    </rPh>
    <rPh sb="4" eb="5">
      <t>ガク</t>
    </rPh>
    <phoneticPr fontId="1"/>
  </si>
  <si>
    <t>実費費用</t>
    <rPh sb="0" eb="2">
      <t>ジッピ</t>
    </rPh>
    <rPh sb="2" eb="4">
      <t>ヒヨウ</t>
    </rPh>
    <phoneticPr fontId="1"/>
  </si>
  <si>
    <t>金額</t>
    <rPh sb="0" eb="2">
      <t>キンガク</t>
    </rPh>
    <phoneticPr fontId="1"/>
  </si>
  <si>
    <t>内容</t>
    <rPh sb="0" eb="2">
      <t>ナイヨウ</t>
    </rPh>
    <phoneticPr fontId="1"/>
  </si>
  <si>
    <t>貴重品管理費</t>
    <rPh sb="0" eb="3">
      <t>キチョウヒン</t>
    </rPh>
    <rPh sb="3" eb="6">
      <t>カンリヒ</t>
    </rPh>
    <phoneticPr fontId="1"/>
  </si>
  <si>
    <t>管理費として月額算定いたします</t>
    <rPh sb="0" eb="3">
      <t>カンリヒ</t>
    </rPh>
    <rPh sb="6" eb="7">
      <t>ツキ</t>
    </rPh>
    <rPh sb="7" eb="8">
      <t>ガク</t>
    </rPh>
    <rPh sb="8" eb="10">
      <t>サンテイ</t>
    </rPh>
    <phoneticPr fontId="1"/>
  </si>
  <si>
    <t>散髪費用</t>
    <rPh sb="0" eb="2">
      <t>サンパツ</t>
    </rPh>
    <rPh sb="2" eb="4">
      <t>ヒヨウ</t>
    </rPh>
    <phoneticPr fontId="1"/>
  </si>
  <si>
    <t>実費</t>
    <rPh sb="0" eb="2">
      <t>ジッピ</t>
    </rPh>
    <phoneticPr fontId="1"/>
  </si>
  <si>
    <t>散髪費用として各種メニューを実施した場合に算定いたします</t>
    <rPh sb="0" eb="2">
      <t>サンパツ</t>
    </rPh>
    <rPh sb="2" eb="4">
      <t>ヒヨウ</t>
    </rPh>
    <rPh sb="7" eb="9">
      <t>カクシュ</t>
    </rPh>
    <rPh sb="14" eb="16">
      <t>ジッシ</t>
    </rPh>
    <rPh sb="18" eb="20">
      <t>バアイ</t>
    </rPh>
    <rPh sb="21" eb="23">
      <t>サンテイ</t>
    </rPh>
    <phoneticPr fontId="1"/>
  </si>
  <si>
    <t>電気料金</t>
    <rPh sb="0" eb="2">
      <t>デンキ</t>
    </rPh>
    <rPh sb="2" eb="4">
      <t>リョウキン</t>
    </rPh>
    <phoneticPr fontId="1"/>
  </si>
  <si>
    <t>電化製品を1点につき月額算定いたします
（軽微な製品は除きます）</t>
    <rPh sb="0" eb="2">
      <t>デンカ</t>
    </rPh>
    <rPh sb="2" eb="4">
      <t>セイヒン</t>
    </rPh>
    <rPh sb="6" eb="7">
      <t>テン</t>
    </rPh>
    <rPh sb="10" eb="11">
      <t>ツキ</t>
    </rPh>
    <rPh sb="11" eb="12">
      <t>ガク</t>
    </rPh>
    <rPh sb="12" eb="14">
      <t>サンテイ</t>
    </rPh>
    <rPh sb="21" eb="23">
      <t>ケイビ</t>
    </rPh>
    <rPh sb="24" eb="26">
      <t>セイヒン</t>
    </rPh>
    <rPh sb="27" eb="28">
      <t>ノゾ</t>
    </rPh>
    <phoneticPr fontId="1"/>
  </si>
  <si>
    <t>地デジ回線使用料</t>
    <rPh sb="0" eb="1">
      <t>チ</t>
    </rPh>
    <rPh sb="3" eb="5">
      <t>カイセン</t>
    </rPh>
    <rPh sb="5" eb="8">
      <t>シヨウリョウ</t>
    </rPh>
    <phoneticPr fontId="1"/>
  </si>
  <si>
    <t>電化製品でテレビを使用する場合に月額算定します</t>
    <rPh sb="0" eb="4">
      <t>デンカセイヒン</t>
    </rPh>
    <rPh sb="9" eb="11">
      <t>シヨウ</t>
    </rPh>
    <rPh sb="13" eb="15">
      <t>バアイ</t>
    </rPh>
    <rPh sb="16" eb="18">
      <t>ツキガク</t>
    </rPh>
    <rPh sb="18" eb="20">
      <t>サンテイ</t>
    </rPh>
    <phoneticPr fontId="1"/>
  </si>
  <si>
    <t>おやつ・水分費用</t>
    <rPh sb="4" eb="6">
      <t>スイブン</t>
    </rPh>
    <rPh sb="6" eb="8">
      <t>ヒヨウ</t>
    </rPh>
    <phoneticPr fontId="1"/>
  </si>
  <si>
    <t>嗜好品に限るおやつと水分の提供代金として日額算定いたします
（提供していない場合は算定いたしません）</t>
    <rPh sb="0" eb="3">
      <t>シコウヒン</t>
    </rPh>
    <rPh sb="4" eb="5">
      <t>カギ</t>
    </rPh>
    <rPh sb="10" eb="12">
      <t>スイブン</t>
    </rPh>
    <rPh sb="13" eb="15">
      <t>テイキョウ</t>
    </rPh>
    <rPh sb="15" eb="17">
      <t>ダイキン</t>
    </rPh>
    <rPh sb="20" eb="22">
      <t>ニチガク</t>
    </rPh>
    <rPh sb="22" eb="24">
      <t>サンテイ</t>
    </rPh>
    <rPh sb="31" eb="33">
      <t>テイキョウ</t>
    </rPh>
    <rPh sb="38" eb="40">
      <t>バアイ</t>
    </rPh>
    <rPh sb="41" eb="43">
      <t>サンテイ</t>
    </rPh>
    <phoneticPr fontId="1"/>
  </si>
  <si>
    <t>日用品・嗜好品代</t>
    <rPh sb="0" eb="3">
      <t>ニチヨウヒン</t>
    </rPh>
    <rPh sb="4" eb="6">
      <t>シコウ</t>
    </rPh>
    <rPh sb="6" eb="7">
      <t>ヒン</t>
    </rPh>
    <rPh sb="7" eb="8">
      <t>ダイ</t>
    </rPh>
    <phoneticPr fontId="1"/>
  </si>
  <si>
    <t>歯ブラシ、スポンジブラシ、義歯洗浄剤、ティッシュなどの日常的に使用する物品またはパン販売、移動売店など利用時の購入費用を算定します</t>
    <rPh sb="0" eb="1">
      <t>ハ</t>
    </rPh>
    <rPh sb="13" eb="15">
      <t>ギシ</t>
    </rPh>
    <rPh sb="15" eb="18">
      <t>センジョウザイ</t>
    </rPh>
    <rPh sb="42" eb="44">
      <t>ハンバイ</t>
    </rPh>
    <rPh sb="45" eb="47">
      <t>イドウ</t>
    </rPh>
    <rPh sb="47" eb="49">
      <t>バイテン</t>
    </rPh>
    <rPh sb="51" eb="53">
      <t>リヨウ</t>
    </rPh>
    <rPh sb="53" eb="54">
      <t>ジ</t>
    </rPh>
    <rPh sb="55" eb="57">
      <t>コウニュウ</t>
    </rPh>
    <rPh sb="57" eb="59">
      <t>ヒヨウ</t>
    </rPh>
    <rPh sb="60" eb="62">
      <t>サンテイ</t>
    </rPh>
    <phoneticPr fontId="1"/>
  </si>
  <si>
    <t>移送にかかる費用</t>
    <rPh sb="0" eb="2">
      <t>イソウ</t>
    </rPh>
    <rPh sb="6" eb="8">
      <t>ヒヨウ</t>
    </rPh>
    <phoneticPr fontId="1"/>
  </si>
  <si>
    <t>個別に希望された外出に関して、ガソリン代及び交通費、諸経費を算定します</t>
    <rPh sb="0" eb="2">
      <t>コベツ</t>
    </rPh>
    <rPh sb="3" eb="5">
      <t>キボウ</t>
    </rPh>
    <rPh sb="8" eb="10">
      <t>ガイシュツ</t>
    </rPh>
    <rPh sb="11" eb="12">
      <t>カン</t>
    </rPh>
    <rPh sb="19" eb="20">
      <t>ダイ</t>
    </rPh>
    <rPh sb="20" eb="21">
      <t>オヨ</t>
    </rPh>
    <rPh sb="22" eb="25">
      <t>コウツウヒ</t>
    </rPh>
    <rPh sb="26" eb="29">
      <t>ショケイヒ</t>
    </rPh>
    <rPh sb="30" eb="32">
      <t>サンテイ</t>
    </rPh>
    <phoneticPr fontId="1"/>
  </si>
  <si>
    <t>複写物の交付費用</t>
    <rPh sb="0" eb="3">
      <t>フクシャブツ</t>
    </rPh>
    <rPh sb="4" eb="6">
      <t>コウフ</t>
    </rPh>
    <rPh sb="6" eb="8">
      <t>ヒヨウ</t>
    </rPh>
    <phoneticPr fontId="1"/>
  </si>
  <si>
    <t>各種記録の複写を希望された場合の複写費用を算定します</t>
    <rPh sb="0" eb="2">
      <t>カクシュ</t>
    </rPh>
    <rPh sb="2" eb="4">
      <t>キロク</t>
    </rPh>
    <rPh sb="5" eb="7">
      <t>フクシャ</t>
    </rPh>
    <rPh sb="8" eb="10">
      <t>キボウ</t>
    </rPh>
    <rPh sb="13" eb="15">
      <t>バアイ</t>
    </rPh>
    <rPh sb="16" eb="20">
      <t>フクシャヒヨウ</t>
    </rPh>
    <rPh sb="21" eb="23">
      <t>サンテイ</t>
    </rPh>
    <phoneticPr fontId="1"/>
  </si>
  <si>
    <t>※算定の○は全入所者が対象、△は該当する入所者が対象、×は算定していません</t>
    <rPh sb="1" eb="3">
      <t>サンテイ</t>
    </rPh>
    <rPh sb="6" eb="7">
      <t>ゼン</t>
    </rPh>
    <rPh sb="7" eb="10">
      <t>ニュウショシャ</t>
    </rPh>
    <rPh sb="11" eb="13">
      <t>タイショウ</t>
    </rPh>
    <rPh sb="16" eb="18">
      <t>ガイトウ</t>
    </rPh>
    <rPh sb="20" eb="23">
      <t>ニュウショシャ</t>
    </rPh>
    <rPh sb="24" eb="26">
      <t>タイショウ</t>
    </rPh>
    <rPh sb="29" eb="31">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</si>
</sst>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9" x14ac:knownFonts="1">
    <font>
      <sz val="11"/>
      <color theme="1"/>
      <name val="游ゴシック"/>
      <family val="2"/>
      <charset val="128"/>
      <scheme val="minor"/>
    </font>
    <font>
      <sz val="6"/>
      <name val="游ゴシック"/>
      <family val="2"/>
      <charset val="128"/>
      <scheme val="minor"/>
    </font>
    <font>
      <sz val="12"/>
      <name val="游ゴシック"/>
      <family val="3"/>
      <charset val="128"/>
      <scheme val="minor"/>
    </font>
    <font>
      <sz val="11"/>
      <name val="游ゴシック"/>
      <family val="3"/>
      <charset val="128"/>
      <scheme val="minor"/>
    </font>
    <font>
      <b/>
      <sz val="8"/>
      <name val="游ゴシック"/>
      <family val="3"/>
      <charset val="128"/>
      <scheme val="minor"/>
    </font>
    <font>
      <sz val="8"/>
      <name val="游ゴシック"/>
      <family val="3"/>
      <charset val="128"/>
      <scheme val="minor"/>
    </font>
    <font>
      <b/>
      <sz val="12"/>
      <name val="游ゴシック"/>
      <family val="3"/>
      <charset val="128"/>
      <scheme val="minor"/>
    </font>
    <font>
      <sz val="10"/>
      <name val="游ゴシック"/>
      <family val="3"/>
      <charset val="128"/>
      <scheme val="minor"/>
    </font>
    <font>
      <b/>
      <sz val="11"/>
      <name val="游ゴシック"/>
      <family val="3"/>
      <charset val="128"/>
      <scheme val="minor"/>
    </font>
  </fonts>
  <fills count="2">
    <fill>
      <patternFill patternType="none"/>
    </fill>
    <fill>
      <patternFill patternType="gray125"/>
    </fill>
  </fills>
  <borders count="4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right/>
      <top style="medium">
        <color auto="1"/>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1" xfId="0" applyFont="1" applyBorder="1" applyAlignment="1">
      <alignment horizontal="center" vertical="center"/>
    </xf>
    <xf numFmtId="5" fontId="3" fillId="0" borderId="4" xfId="0" applyNumberFormat="1" applyFont="1" applyBorder="1" applyAlignment="1">
      <alignment horizontal="center" vertical="center"/>
    </xf>
    <xf numFmtId="5" fontId="3" fillId="0" borderId="5" xfId="0" applyNumberFormat="1" applyFont="1" applyBorder="1" applyAlignment="1">
      <alignment horizontal="center" vertical="center"/>
    </xf>
    <xf numFmtId="5" fontId="3" fillId="0" borderId="6" xfId="0" applyNumberFormat="1" applyFont="1" applyBorder="1" applyAlignment="1">
      <alignment horizontal="center" vertical="center"/>
    </xf>
    <xf numFmtId="0" fontId="3" fillId="0" borderId="12" xfId="0" applyFont="1" applyBorder="1" applyAlignment="1">
      <alignment horizontal="center" vertical="center"/>
    </xf>
    <xf numFmtId="5" fontId="3" fillId="0" borderId="7" xfId="0" applyNumberFormat="1" applyFont="1" applyBorder="1" applyAlignment="1">
      <alignment horizontal="center" vertical="center"/>
    </xf>
    <xf numFmtId="5" fontId="3" fillId="0" borderId="8" xfId="0" applyNumberFormat="1" applyFont="1" applyBorder="1" applyAlignment="1">
      <alignment horizontal="center" vertical="center"/>
    </xf>
    <xf numFmtId="5" fontId="3" fillId="0" borderId="9" xfId="0" applyNumberFormat="1" applyFont="1" applyBorder="1" applyAlignment="1">
      <alignment horizontal="center" vertical="center"/>
    </xf>
    <xf numFmtId="0" fontId="3" fillId="0" borderId="8" xfId="0" applyFont="1" applyBorder="1" applyAlignment="1">
      <alignment horizontal="center" vertical="center" shrinkToFit="1"/>
    </xf>
    <xf numFmtId="0" fontId="3" fillId="0" borderId="5" xfId="0" applyFont="1" applyBorder="1" applyAlignment="1">
      <alignment horizontal="center" vertical="center"/>
    </xf>
    <xf numFmtId="0" fontId="3" fillId="0" borderId="39"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4" fillId="0" borderId="17" xfId="0" applyFont="1" applyBorder="1" applyAlignment="1">
      <alignment horizontal="left" vertical="center" wrapText="1"/>
    </xf>
    <xf numFmtId="0" fontId="4" fillId="0" borderId="13" xfId="0" applyFont="1" applyBorder="1" applyAlignment="1">
      <alignment horizontal="left" vertical="center" wrapText="1"/>
    </xf>
    <xf numFmtId="0" fontId="4" fillId="0" borderId="18"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13" xfId="0" applyFont="1" applyBorder="1" applyAlignment="1">
      <alignment horizontal="left" vertical="center" wrapText="1"/>
    </xf>
    <xf numFmtId="0" fontId="5" fillId="0" borderId="18" xfId="0" applyFont="1" applyBorder="1" applyAlignment="1">
      <alignment horizontal="left" vertical="center" wrapText="1"/>
    </xf>
    <xf numFmtId="0" fontId="3" fillId="0" borderId="14" xfId="0" applyFont="1" applyBorder="1" applyAlignment="1">
      <alignment horizontal="left" vertical="center" shrinkToFit="1"/>
    </xf>
    <xf numFmtId="0" fontId="5" fillId="0" borderId="14" xfId="0" applyFont="1" applyBorder="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left" vertical="center" shrinkToFit="1"/>
    </xf>
    <xf numFmtId="0" fontId="3" fillId="0" borderId="11" xfId="0" applyFont="1" applyBorder="1" applyAlignment="1">
      <alignment horizontal="center" vertical="center" shrinkToFit="1"/>
    </xf>
    <xf numFmtId="0" fontId="3" fillId="0" borderId="28" xfId="0" applyFont="1" applyBorder="1" applyAlignment="1">
      <alignment horizontal="center" vertical="center" shrinkToFi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15" xfId="0" applyFont="1" applyBorder="1" applyAlignment="1">
      <alignment horizontal="left" vertical="center" wrapText="1"/>
    </xf>
    <xf numFmtId="0" fontId="6" fillId="0" borderId="23" xfId="0" applyFont="1" applyBorder="1" applyAlignment="1">
      <alignment horizontal="center" vertical="center"/>
    </xf>
    <xf numFmtId="0" fontId="3" fillId="0" borderId="1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15" xfId="0" applyFont="1" applyBorder="1" applyAlignment="1">
      <alignment horizontal="left" vertical="center"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15" xfId="0" applyFont="1" applyBorder="1" applyAlignment="1">
      <alignment horizontal="left" vertical="top" wrapText="1"/>
    </xf>
    <xf numFmtId="0" fontId="3" fillId="0" borderId="12" xfId="0" applyFont="1" applyBorder="1" applyAlignment="1">
      <alignment horizontal="center" vertical="center" shrinkToFit="1"/>
    </xf>
    <xf numFmtId="0" fontId="3" fillId="0" borderId="36" xfId="0" applyFont="1" applyBorder="1" applyAlignment="1">
      <alignment horizontal="center" vertical="center" shrinkToFi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16" xfId="0" applyFont="1" applyBorder="1" applyAlignment="1">
      <alignment horizontal="left" vertical="center" wrapText="1"/>
    </xf>
    <xf numFmtId="0" fontId="6" fillId="0" borderId="13" xfId="0" applyFont="1" applyBorder="1" applyAlignment="1">
      <alignment horizontal="center" vertical="center"/>
    </xf>
    <xf numFmtId="0" fontId="3" fillId="0" borderId="28" xfId="0" applyFont="1" applyBorder="1" applyAlignment="1">
      <alignment horizontal="center" vertical="center"/>
    </xf>
    <xf numFmtId="5" fontId="3" fillId="0" borderId="29" xfId="0" applyNumberFormat="1" applyFont="1" applyBorder="1" applyAlignment="1">
      <alignment horizontal="center" vertical="center"/>
    </xf>
    <xf numFmtId="5" fontId="3" fillId="0" borderId="28" xfId="0" applyNumberFormat="1" applyFont="1" applyBorder="1" applyAlignment="1">
      <alignment horizontal="center" vertical="center"/>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15" xfId="0" applyFont="1" applyBorder="1" applyAlignment="1">
      <alignment horizontal="left" vertical="center" wrapText="1"/>
    </xf>
    <xf numFmtId="0" fontId="3" fillId="0" borderId="36" xfId="0" applyFont="1" applyBorder="1" applyAlignment="1">
      <alignment horizontal="center" vertical="center"/>
    </xf>
    <xf numFmtId="5" fontId="3" fillId="0" borderId="37" xfId="0" applyNumberFormat="1" applyFont="1" applyBorder="1" applyAlignment="1">
      <alignment horizontal="center" vertical="center"/>
    </xf>
    <xf numFmtId="5" fontId="3" fillId="0" borderId="36" xfId="0" applyNumberFormat="1" applyFont="1" applyBorder="1" applyAlignment="1">
      <alignment horizontal="center" vertical="center"/>
    </xf>
    <xf numFmtId="0" fontId="5" fillId="0" borderId="37"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16" xfId="0" applyFont="1" applyBorder="1" applyAlignment="1">
      <alignment horizontal="left" vertical="center" shrinkToFit="1"/>
    </xf>
    <xf numFmtId="0" fontId="8" fillId="0" borderId="14" xfId="0" applyFont="1" applyBorder="1" applyAlignment="1">
      <alignment horizontal="left" vertical="center"/>
    </xf>
    <xf numFmtId="0" fontId="5" fillId="0" borderId="29" xfId="0" applyFont="1" applyBorder="1" applyAlignment="1">
      <alignment horizontal="left" vertical="center" shrinkToFit="1"/>
    </xf>
    <xf numFmtId="0" fontId="5" fillId="0" borderId="30" xfId="0" applyFont="1" applyBorder="1" applyAlignment="1">
      <alignment horizontal="left" vertical="center" shrinkToFit="1"/>
    </xf>
    <xf numFmtId="0" fontId="5" fillId="0" borderId="15"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B6BB-DAFE-45AA-9310-31FC3247BBD1}">
  <dimension ref="A1:AC41"/>
  <sheetViews>
    <sheetView tabSelected="1" view="pageBreakPreview" zoomScaleNormal="100" zoomScaleSheetLayoutView="100" workbookViewId="0">
      <selection activeCell="H11" sqref="H11"/>
    </sheetView>
  </sheetViews>
  <sheetFormatPr defaultColWidth="9" defaultRowHeight="18" x14ac:dyDescent="0.45"/>
  <cols>
    <col min="1" max="1" width="4" style="2" customWidth="1"/>
    <col min="2" max="7" width="9.19921875" style="2" customWidth="1"/>
    <col min="8" max="9" width="10.19921875" style="2" customWidth="1"/>
    <col min="10" max="14" width="9" style="2"/>
    <col min="15" max="23" width="0" style="2" hidden="1" customWidth="1"/>
    <col min="24" max="24" width="9.3984375" style="2" hidden="1" customWidth="1"/>
    <col min="25" max="29" width="0" style="2" hidden="1" customWidth="1"/>
    <col min="30" max="16384" width="9" style="2"/>
  </cols>
  <sheetData>
    <row r="1" spans="1:29" ht="24" customHeight="1" thickBot="1" x14ac:dyDescent="0.5">
      <c r="A1" s="1" t="s">
        <v>14</v>
      </c>
    </row>
    <row r="2" spans="1:29" ht="17.399999999999999" customHeight="1" x14ac:dyDescent="0.45">
      <c r="A2" s="21" t="s">
        <v>0</v>
      </c>
      <c r="B2" s="23" t="s">
        <v>30</v>
      </c>
      <c r="C2" s="24"/>
      <c r="D2" s="19" t="s">
        <v>6</v>
      </c>
      <c r="E2" s="27"/>
      <c r="F2" s="27"/>
      <c r="G2" s="20"/>
      <c r="H2" s="19" t="s">
        <v>15</v>
      </c>
      <c r="I2" s="20"/>
      <c r="J2" s="19" t="s">
        <v>16</v>
      </c>
      <c r="K2" s="20"/>
      <c r="L2" s="19" t="s">
        <v>17</v>
      </c>
      <c r="M2" s="20"/>
      <c r="O2" s="2" t="s">
        <v>1</v>
      </c>
      <c r="P2" s="2" t="s">
        <v>10</v>
      </c>
      <c r="Q2" s="2" t="s">
        <v>11</v>
      </c>
      <c r="R2" s="2" t="s">
        <v>33</v>
      </c>
      <c r="S2" s="2" t="s">
        <v>34</v>
      </c>
      <c r="T2" s="2" t="s">
        <v>21</v>
      </c>
      <c r="U2" s="2" t="s">
        <v>22</v>
      </c>
      <c r="V2" s="2" t="s">
        <v>35</v>
      </c>
      <c r="W2" s="2" t="s">
        <v>23</v>
      </c>
      <c r="X2" s="2" t="s">
        <v>25</v>
      </c>
      <c r="Y2" s="2" t="s">
        <v>26</v>
      </c>
      <c r="Z2" s="2" t="s">
        <v>27</v>
      </c>
      <c r="AA2" s="2" t="s">
        <v>31</v>
      </c>
      <c r="AB2" s="2" t="s">
        <v>28</v>
      </c>
      <c r="AC2" s="2" t="s">
        <v>29</v>
      </c>
    </row>
    <row r="3" spans="1:29" ht="17.399999999999999" customHeight="1" x14ac:dyDescent="0.45">
      <c r="A3" s="22"/>
      <c r="B3" s="25"/>
      <c r="C3" s="26"/>
      <c r="D3" s="4" t="s">
        <v>19</v>
      </c>
      <c r="E3" s="5" t="s">
        <v>2</v>
      </c>
      <c r="F3" s="5" t="s">
        <v>3</v>
      </c>
      <c r="G3" s="6" t="s">
        <v>4</v>
      </c>
      <c r="H3" s="4" t="s">
        <v>5</v>
      </c>
      <c r="I3" s="6" t="s">
        <v>12</v>
      </c>
      <c r="J3" s="4" t="s">
        <v>5</v>
      </c>
      <c r="K3" s="6" t="s">
        <v>12</v>
      </c>
      <c r="L3" s="4" t="s">
        <v>5</v>
      </c>
      <c r="M3" s="6" t="s">
        <v>12</v>
      </c>
      <c r="O3" s="2">
        <v>589</v>
      </c>
      <c r="P3" s="2">
        <v>4</v>
      </c>
      <c r="Q3" s="2">
        <v>8</v>
      </c>
      <c r="R3" s="2">
        <v>6</v>
      </c>
      <c r="S3" s="2">
        <v>11</v>
      </c>
      <c r="T3" s="2">
        <v>16</v>
      </c>
      <c r="U3" s="2">
        <v>5</v>
      </c>
      <c r="V3" s="2" t="s">
        <v>24</v>
      </c>
      <c r="W3" s="2" t="s">
        <v>24</v>
      </c>
      <c r="X3" s="2">
        <f>SUM(O3:U3)*30+50+50</f>
        <v>19270</v>
      </c>
      <c r="Y3" s="2">
        <f>ROUND(X3*0.136,0)</f>
        <v>2621</v>
      </c>
      <c r="Z3" s="2">
        <f>SUM(X3:Y3)</f>
        <v>21891</v>
      </c>
      <c r="AA3" s="2">
        <f>ROUNDDOWN(Z3*10.14,0)</f>
        <v>221974</v>
      </c>
      <c r="AB3" s="2">
        <f>ROUNDDOWN(AA3*0.1,0)</f>
        <v>22197</v>
      </c>
      <c r="AC3" s="2">
        <f>ROUNDDOWN(AB3/30,0)</f>
        <v>739</v>
      </c>
    </row>
    <row r="4" spans="1:29" ht="17.399999999999999" customHeight="1" x14ac:dyDescent="0.45">
      <c r="A4" s="7">
        <v>1</v>
      </c>
      <c r="B4" s="28">
        <v>589</v>
      </c>
      <c r="C4" s="29"/>
      <c r="D4" s="8">
        <f>AC3</f>
        <v>739</v>
      </c>
      <c r="E4" s="9">
        <v>915</v>
      </c>
      <c r="F4" s="9">
        <v>1231</v>
      </c>
      <c r="G4" s="10">
        <v>1645</v>
      </c>
      <c r="H4" s="8">
        <f>SUM(D4*30,E4*30,G4*30)</f>
        <v>98970</v>
      </c>
      <c r="I4" s="10">
        <f>SUM(D4*30,F4*30,G4*30)</f>
        <v>108450</v>
      </c>
      <c r="J4" s="8">
        <f>SUM(D4*30*2,E4*30,G4*30)</f>
        <v>121140</v>
      </c>
      <c r="K4" s="10">
        <f>SUM(D4*30*2,F4*30,G4*30)</f>
        <v>130620</v>
      </c>
      <c r="L4" s="8">
        <f>SUM(D4*30*3,E4*30,G4*30)</f>
        <v>143310</v>
      </c>
      <c r="M4" s="10">
        <f>SUM(D4*30*3,F4*30,G4*30)</f>
        <v>152790</v>
      </c>
      <c r="O4" s="2">
        <v>659</v>
      </c>
      <c r="P4" s="2">
        <v>4</v>
      </c>
      <c r="Q4" s="2">
        <v>8</v>
      </c>
      <c r="R4" s="2">
        <v>6</v>
      </c>
      <c r="S4" s="2">
        <v>11</v>
      </c>
      <c r="T4" s="2">
        <v>16</v>
      </c>
      <c r="U4" s="2">
        <v>5</v>
      </c>
      <c r="V4" s="2" t="s">
        <v>24</v>
      </c>
      <c r="W4" s="2" t="s">
        <v>24</v>
      </c>
      <c r="X4" s="2">
        <f>SUM(O4:U4)*30+50+50</f>
        <v>21370</v>
      </c>
      <c r="Y4" s="2">
        <f t="shared" ref="Y4:Y7" si="0">ROUND(X4*0.136,0)</f>
        <v>2906</v>
      </c>
      <c r="Z4" s="2">
        <f>SUM(X4:Y4)</f>
        <v>24276</v>
      </c>
      <c r="AA4" s="2">
        <f t="shared" ref="AA4:AA7" si="1">ROUNDDOWN(Z4*10.14,0)</f>
        <v>246158</v>
      </c>
      <c r="AB4" s="2">
        <f t="shared" ref="AB4:AB7" si="2">ROUNDDOWN(AA4*0.1,0)</f>
        <v>24615</v>
      </c>
      <c r="AC4" s="2">
        <f t="shared" ref="AC4:AC7" si="3">ROUNDDOWN(AB4/30,0)</f>
        <v>820</v>
      </c>
    </row>
    <row r="5" spans="1:29" ht="17.399999999999999" customHeight="1" x14ac:dyDescent="0.45">
      <c r="A5" s="7">
        <v>2</v>
      </c>
      <c r="B5" s="28">
        <v>659</v>
      </c>
      <c r="C5" s="29"/>
      <c r="D5" s="8">
        <f t="shared" ref="D5:D8" si="4">AC4</f>
        <v>820</v>
      </c>
      <c r="E5" s="9">
        <v>915</v>
      </c>
      <c r="F5" s="9">
        <v>1231</v>
      </c>
      <c r="G5" s="10">
        <v>1645</v>
      </c>
      <c r="H5" s="8">
        <f t="shared" ref="H5:H8" si="5">SUM(D5*30,E5*30,G5*30)</f>
        <v>101400</v>
      </c>
      <c r="I5" s="10">
        <f t="shared" ref="I5:I8" si="6">SUM(D5*30,F5*30,G5*30)</f>
        <v>110880</v>
      </c>
      <c r="J5" s="8">
        <f t="shared" ref="J5:J8" si="7">SUM(D5*30*2,E5*30,G5*30)</f>
        <v>126000</v>
      </c>
      <c r="K5" s="10">
        <f t="shared" ref="K5:K8" si="8">SUM(D5*30*2,F5*30,G5*30)</f>
        <v>135480</v>
      </c>
      <c r="L5" s="8">
        <f t="shared" ref="L5:L8" si="9">SUM(D5*30*3,E5*30,G5*30)</f>
        <v>150600</v>
      </c>
      <c r="M5" s="10">
        <f t="shared" ref="M5:M8" si="10">SUM(D5*30*3,F5*30,G5*30)</f>
        <v>160080</v>
      </c>
      <c r="O5" s="2">
        <v>732</v>
      </c>
      <c r="P5" s="2">
        <v>4</v>
      </c>
      <c r="Q5" s="2">
        <v>8</v>
      </c>
      <c r="R5" s="2">
        <v>6</v>
      </c>
      <c r="S5" s="2">
        <v>11</v>
      </c>
      <c r="T5" s="2">
        <v>16</v>
      </c>
      <c r="U5" s="2">
        <v>5</v>
      </c>
      <c r="V5" s="2" t="s">
        <v>24</v>
      </c>
      <c r="W5" s="2" t="s">
        <v>24</v>
      </c>
      <c r="X5" s="2">
        <f>SUM(O5:U5)*30+50+50</f>
        <v>23560</v>
      </c>
      <c r="Y5" s="2">
        <f t="shared" si="0"/>
        <v>3204</v>
      </c>
      <c r="Z5" s="2">
        <f>SUM(X5:Y5)</f>
        <v>26764</v>
      </c>
      <c r="AA5" s="2">
        <f t="shared" si="1"/>
        <v>271386</v>
      </c>
      <c r="AB5" s="2">
        <f t="shared" si="2"/>
        <v>27138</v>
      </c>
      <c r="AC5" s="2">
        <f t="shared" si="3"/>
        <v>904</v>
      </c>
    </row>
    <row r="6" spans="1:29" ht="17.399999999999999" customHeight="1" x14ac:dyDescent="0.45">
      <c r="A6" s="7">
        <v>3</v>
      </c>
      <c r="B6" s="28">
        <v>732</v>
      </c>
      <c r="C6" s="29"/>
      <c r="D6" s="8">
        <f t="shared" si="4"/>
        <v>904</v>
      </c>
      <c r="E6" s="9">
        <v>915</v>
      </c>
      <c r="F6" s="9">
        <v>1231</v>
      </c>
      <c r="G6" s="10">
        <v>1645</v>
      </c>
      <c r="H6" s="8">
        <f t="shared" si="5"/>
        <v>103920</v>
      </c>
      <c r="I6" s="10">
        <f t="shared" si="6"/>
        <v>113400</v>
      </c>
      <c r="J6" s="8">
        <f t="shared" si="7"/>
        <v>131040</v>
      </c>
      <c r="K6" s="10">
        <f t="shared" si="8"/>
        <v>140520</v>
      </c>
      <c r="L6" s="8">
        <f t="shared" si="9"/>
        <v>158160</v>
      </c>
      <c r="M6" s="10">
        <f t="shared" si="10"/>
        <v>167640</v>
      </c>
      <c r="O6" s="2">
        <v>802</v>
      </c>
      <c r="P6" s="2">
        <v>4</v>
      </c>
      <c r="Q6" s="2">
        <v>8</v>
      </c>
      <c r="R6" s="2">
        <v>6</v>
      </c>
      <c r="S6" s="2">
        <v>11</v>
      </c>
      <c r="T6" s="2">
        <v>16</v>
      </c>
      <c r="U6" s="2">
        <v>5</v>
      </c>
      <c r="V6" s="2" t="s">
        <v>24</v>
      </c>
      <c r="W6" s="2" t="s">
        <v>24</v>
      </c>
      <c r="X6" s="2">
        <f>SUM(O6:U6)*30+50+50</f>
        <v>25660</v>
      </c>
      <c r="Y6" s="2">
        <f t="shared" si="0"/>
        <v>3490</v>
      </c>
      <c r="Z6" s="2">
        <f>SUM(X6:Y6)</f>
        <v>29150</v>
      </c>
      <c r="AA6" s="2">
        <f t="shared" si="1"/>
        <v>295581</v>
      </c>
      <c r="AB6" s="2">
        <f t="shared" si="2"/>
        <v>29558</v>
      </c>
      <c r="AC6" s="2">
        <f t="shared" si="3"/>
        <v>985</v>
      </c>
    </row>
    <row r="7" spans="1:29" ht="17.399999999999999" customHeight="1" x14ac:dyDescent="0.45">
      <c r="A7" s="7">
        <v>4</v>
      </c>
      <c r="B7" s="28">
        <v>802</v>
      </c>
      <c r="C7" s="29"/>
      <c r="D7" s="8">
        <f t="shared" si="4"/>
        <v>985</v>
      </c>
      <c r="E7" s="9">
        <v>915</v>
      </c>
      <c r="F7" s="9">
        <v>1231</v>
      </c>
      <c r="G7" s="10">
        <v>1645</v>
      </c>
      <c r="H7" s="8">
        <f t="shared" si="5"/>
        <v>106350</v>
      </c>
      <c r="I7" s="10">
        <f t="shared" si="6"/>
        <v>115830</v>
      </c>
      <c r="J7" s="8">
        <f t="shared" si="7"/>
        <v>135900</v>
      </c>
      <c r="K7" s="10">
        <f t="shared" si="8"/>
        <v>145380</v>
      </c>
      <c r="L7" s="8">
        <f t="shared" si="9"/>
        <v>165450</v>
      </c>
      <c r="M7" s="10">
        <f t="shared" si="10"/>
        <v>174930</v>
      </c>
      <c r="O7" s="2">
        <v>871</v>
      </c>
      <c r="P7" s="2">
        <v>4</v>
      </c>
      <c r="Q7" s="2">
        <v>8</v>
      </c>
      <c r="R7" s="2">
        <v>6</v>
      </c>
      <c r="S7" s="2">
        <v>11</v>
      </c>
      <c r="T7" s="2">
        <v>16</v>
      </c>
      <c r="U7" s="2">
        <v>5</v>
      </c>
      <c r="V7" s="2" t="s">
        <v>24</v>
      </c>
      <c r="W7" s="2" t="s">
        <v>24</v>
      </c>
      <c r="X7" s="2">
        <f>SUM(O7:U7)*30+50+50</f>
        <v>27730</v>
      </c>
      <c r="Y7" s="2">
        <f t="shared" si="0"/>
        <v>3771</v>
      </c>
      <c r="Z7" s="2">
        <f>SUM(X7:Y7)</f>
        <v>31501</v>
      </c>
      <c r="AA7" s="2">
        <f t="shared" si="1"/>
        <v>319420</v>
      </c>
      <c r="AB7" s="2">
        <f t="shared" si="2"/>
        <v>31942</v>
      </c>
      <c r="AC7" s="2">
        <f t="shared" si="3"/>
        <v>1064</v>
      </c>
    </row>
    <row r="8" spans="1:29" ht="17.399999999999999" customHeight="1" thickBot="1" x14ac:dyDescent="0.5">
      <c r="A8" s="11">
        <v>5</v>
      </c>
      <c r="B8" s="30">
        <v>871</v>
      </c>
      <c r="C8" s="31"/>
      <c r="D8" s="12">
        <f t="shared" si="4"/>
        <v>1064</v>
      </c>
      <c r="E8" s="13">
        <v>915</v>
      </c>
      <c r="F8" s="13">
        <v>1231</v>
      </c>
      <c r="G8" s="14">
        <v>1645</v>
      </c>
      <c r="H8" s="12">
        <f t="shared" si="5"/>
        <v>108720</v>
      </c>
      <c r="I8" s="14">
        <f t="shared" si="6"/>
        <v>118200</v>
      </c>
      <c r="J8" s="12">
        <f t="shared" si="7"/>
        <v>140640</v>
      </c>
      <c r="K8" s="14">
        <f t="shared" si="8"/>
        <v>150120</v>
      </c>
      <c r="L8" s="12">
        <f t="shared" si="9"/>
        <v>172560</v>
      </c>
      <c r="M8" s="14">
        <f t="shared" si="10"/>
        <v>182040</v>
      </c>
    </row>
    <row r="9" spans="1:29" ht="31.5" customHeight="1" thickBot="1" x14ac:dyDescent="0.5">
      <c r="A9" s="32" t="s">
        <v>8</v>
      </c>
      <c r="B9" s="38"/>
      <c r="C9" s="38"/>
      <c r="D9" s="38"/>
      <c r="E9" s="38"/>
      <c r="F9" s="38"/>
      <c r="G9" s="39"/>
      <c r="H9" s="32" t="s">
        <v>18</v>
      </c>
      <c r="I9" s="33"/>
      <c r="J9" s="33"/>
      <c r="K9" s="33"/>
      <c r="L9" s="33"/>
      <c r="M9" s="34"/>
    </row>
    <row r="10" spans="1:29" ht="17.399999999999999" customHeight="1" x14ac:dyDescent="0.45">
      <c r="A10" s="21" t="s">
        <v>0</v>
      </c>
      <c r="B10" s="35" t="s">
        <v>6</v>
      </c>
      <c r="C10" s="36"/>
      <c r="D10" s="36"/>
      <c r="E10" s="37"/>
      <c r="F10" s="35" t="s">
        <v>7</v>
      </c>
      <c r="G10" s="37"/>
      <c r="H10" s="35" t="s">
        <v>6</v>
      </c>
      <c r="I10" s="36"/>
      <c r="J10" s="36"/>
      <c r="K10" s="37"/>
      <c r="L10" s="35" t="s">
        <v>7</v>
      </c>
      <c r="M10" s="37"/>
    </row>
    <row r="11" spans="1:29" ht="17.399999999999999" customHeight="1" x14ac:dyDescent="0.45">
      <c r="A11" s="22"/>
      <c r="B11" s="4" t="s">
        <v>19</v>
      </c>
      <c r="C11" s="5" t="s">
        <v>2</v>
      </c>
      <c r="D11" s="5" t="s">
        <v>3</v>
      </c>
      <c r="E11" s="6" t="s">
        <v>4</v>
      </c>
      <c r="F11" s="4" t="s">
        <v>5</v>
      </c>
      <c r="G11" s="6" t="s">
        <v>12</v>
      </c>
      <c r="H11" s="4" t="s">
        <v>19</v>
      </c>
      <c r="I11" s="5" t="s">
        <v>2</v>
      </c>
      <c r="J11" s="5" t="s">
        <v>3</v>
      </c>
      <c r="K11" s="6" t="s">
        <v>4</v>
      </c>
      <c r="L11" s="4" t="s">
        <v>5</v>
      </c>
      <c r="M11" s="6" t="s">
        <v>12</v>
      </c>
    </row>
    <row r="12" spans="1:29" ht="17.399999999999999" customHeight="1" x14ac:dyDescent="0.45">
      <c r="A12" s="7">
        <v>1</v>
      </c>
      <c r="B12" s="8">
        <f>AC3</f>
        <v>739</v>
      </c>
      <c r="C12" s="9">
        <v>430</v>
      </c>
      <c r="D12" s="9">
        <v>880</v>
      </c>
      <c r="E12" s="10">
        <v>1360</v>
      </c>
      <c r="F12" s="8">
        <f>SUM(B12*30,C12*30,E12*30)</f>
        <v>75870</v>
      </c>
      <c r="G12" s="10">
        <f>SUM(B12*30,D12*30,E12*30)</f>
        <v>89370</v>
      </c>
      <c r="H12" s="8">
        <f>AC3</f>
        <v>739</v>
      </c>
      <c r="I12" s="9">
        <v>430</v>
      </c>
      <c r="J12" s="9">
        <v>880</v>
      </c>
      <c r="K12" s="10">
        <v>650</v>
      </c>
      <c r="L12" s="8">
        <f>SUM(H12*30,I12*30,K12*30)</f>
        <v>54570</v>
      </c>
      <c r="M12" s="10">
        <f>SUM(H12*30,J12*30,K12*30)</f>
        <v>68070</v>
      </c>
    </row>
    <row r="13" spans="1:29" ht="17.399999999999999" customHeight="1" x14ac:dyDescent="0.45">
      <c r="A13" s="7">
        <v>2</v>
      </c>
      <c r="B13" s="8">
        <f t="shared" ref="B13:B16" si="11">AC4</f>
        <v>820</v>
      </c>
      <c r="C13" s="9">
        <v>430</v>
      </c>
      <c r="D13" s="9">
        <v>880</v>
      </c>
      <c r="E13" s="10">
        <v>1360</v>
      </c>
      <c r="F13" s="8">
        <f t="shared" ref="F13:F16" si="12">SUM(B13*30,C13*30,E13*30)</f>
        <v>78300</v>
      </c>
      <c r="G13" s="10">
        <f t="shared" ref="G13:G16" si="13">SUM(B13*30,D13*30,E13*30)</f>
        <v>91800</v>
      </c>
      <c r="H13" s="8">
        <f t="shared" ref="H13:H16" si="14">AC4</f>
        <v>820</v>
      </c>
      <c r="I13" s="9">
        <v>430</v>
      </c>
      <c r="J13" s="9">
        <v>880</v>
      </c>
      <c r="K13" s="10">
        <v>650</v>
      </c>
      <c r="L13" s="8">
        <f t="shared" ref="L13:L16" si="15">SUM(H13*30,I13*30,K13*30)</f>
        <v>57000</v>
      </c>
      <c r="M13" s="10">
        <f t="shared" ref="M13:M16" si="16">SUM(H13*30,J13*30,K13*30)</f>
        <v>70500</v>
      </c>
    </row>
    <row r="14" spans="1:29" ht="17.399999999999999" customHeight="1" x14ac:dyDescent="0.45">
      <c r="A14" s="7">
        <v>3</v>
      </c>
      <c r="B14" s="8">
        <f t="shared" si="11"/>
        <v>904</v>
      </c>
      <c r="C14" s="9">
        <v>430</v>
      </c>
      <c r="D14" s="9">
        <v>880</v>
      </c>
      <c r="E14" s="10">
        <v>1360</v>
      </c>
      <c r="F14" s="8">
        <f t="shared" si="12"/>
        <v>80820</v>
      </c>
      <c r="G14" s="10">
        <f t="shared" si="13"/>
        <v>94320</v>
      </c>
      <c r="H14" s="8">
        <f t="shared" si="14"/>
        <v>904</v>
      </c>
      <c r="I14" s="9">
        <v>430</v>
      </c>
      <c r="J14" s="9">
        <v>880</v>
      </c>
      <c r="K14" s="10">
        <v>650</v>
      </c>
      <c r="L14" s="8">
        <f t="shared" si="15"/>
        <v>59520</v>
      </c>
      <c r="M14" s="10">
        <f t="shared" si="16"/>
        <v>73020</v>
      </c>
    </row>
    <row r="15" spans="1:29" ht="17.399999999999999" customHeight="1" x14ac:dyDescent="0.45">
      <c r="A15" s="7">
        <v>4</v>
      </c>
      <c r="B15" s="8">
        <f t="shared" si="11"/>
        <v>985</v>
      </c>
      <c r="C15" s="9">
        <v>430</v>
      </c>
      <c r="D15" s="9">
        <v>880</v>
      </c>
      <c r="E15" s="10">
        <v>1360</v>
      </c>
      <c r="F15" s="8">
        <f t="shared" si="12"/>
        <v>83250</v>
      </c>
      <c r="G15" s="10">
        <f t="shared" si="13"/>
        <v>96750</v>
      </c>
      <c r="H15" s="8">
        <f t="shared" si="14"/>
        <v>985</v>
      </c>
      <c r="I15" s="9">
        <v>430</v>
      </c>
      <c r="J15" s="9">
        <v>880</v>
      </c>
      <c r="K15" s="10">
        <v>650</v>
      </c>
      <c r="L15" s="8">
        <f t="shared" si="15"/>
        <v>61950</v>
      </c>
      <c r="M15" s="10">
        <f t="shared" si="16"/>
        <v>75450</v>
      </c>
    </row>
    <row r="16" spans="1:29" ht="17.399999999999999" customHeight="1" thickBot="1" x14ac:dyDescent="0.5">
      <c r="A16" s="11">
        <v>5</v>
      </c>
      <c r="B16" s="12">
        <f t="shared" si="11"/>
        <v>1064</v>
      </c>
      <c r="C16" s="13">
        <v>430</v>
      </c>
      <c r="D16" s="13">
        <v>880</v>
      </c>
      <c r="E16" s="14">
        <v>1360</v>
      </c>
      <c r="F16" s="12">
        <f t="shared" si="12"/>
        <v>85620</v>
      </c>
      <c r="G16" s="14">
        <f t="shared" si="13"/>
        <v>99120</v>
      </c>
      <c r="H16" s="12">
        <f t="shared" si="14"/>
        <v>1064</v>
      </c>
      <c r="I16" s="13">
        <v>430</v>
      </c>
      <c r="J16" s="13">
        <v>880</v>
      </c>
      <c r="K16" s="14">
        <v>650</v>
      </c>
      <c r="L16" s="12">
        <f t="shared" si="15"/>
        <v>64320</v>
      </c>
      <c r="M16" s="14">
        <f t="shared" si="16"/>
        <v>77820</v>
      </c>
    </row>
    <row r="17" spans="1:13" ht="31.5" customHeight="1" thickBot="1" x14ac:dyDescent="0.5">
      <c r="A17" s="32" t="s">
        <v>9</v>
      </c>
      <c r="B17" s="33"/>
      <c r="C17" s="33"/>
      <c r="D17" s="33"/>
      <c r="E17" s="33"/>
      <c r="F17" s="33"/>
      <c r="G17" s="34"/>
      <c r="H17" s="32" t="s">
        <v>13</v>
      </c>
      <c r="I17" s="33"/>
      <c r="J17" s="33"/>
      <c r="K17" s="33"/>
      <c r="L17" s="33"/>
      <c r="M17" s="34"/>
    </row>
    <row r="18" spans="1:13" ht="17.399999999999999" customHeight="1" x14ac:dyDescent="0.45">
      <c r="A18" s="21" t="s">
        <v>0</v>
      </c>
      <c r="B18" s="35" t="s">
        <v>6</v>
      </c>
      <c r="C18" s="36"/>
      <c r="D18" s="36"/>
      <c r="E18" s="37"/>
      <c r="F18" s="35" t="s">
        <v>7</v>
      </c>
      <c r="G18" s="37"/>
      <c r="H18" s="35" t="s">
        <v>6</v>
      </c>
      <c r="I18" s="36"/>
      <c r="J18" s="36"/>
      <c r="K18" s="37"/>
      <c r="L18" s="35" t="s">
        <v>7</v>
      </c>
      <c r="M18" s="37"/>
    </row>
    <row r="19" spans="1:13" ht="17.399999999999999" customHeight="1" x14ac:dyDescent="0.45">
      <c r="A19" s="22"/>
      <c r="B19" s="4" t="s">
        <v>19</v>
      </c>
      <c r="C19" s="5" t="s">
        <v>2</v>
      </c>
      <c r="D19" s="5" t="s">
        <v>3</v>
      </c>
      <c r="E19" s="6" t="s">
        <v>4</v>
      </c>
      <c r="F19" s="4" t="s">
        <v>5</v>
      </c>
      <c r="G19" s="6" t="s">
        <v>12</v>
      </c>
      <c r="H19" s="4" t="s">
        <v>19</v>
      </c>
      <c r="I19" s="5" t="s">
        <v>2</v>
      </c>
      <c r="J19" s="5" t="s">
        <v>3</v>
      </c>
      <c r="K19" s="6" t="s">
        <v>4</v>
      </c>
      <c r="L19" s="4" t="s">
        <v>5</v>
      </c>
      <c r="M19" s="6" t="s">
        <v>12</v>
      </c>
    </row>
    <row r="20" spans="1:13" ht="17.399999999999999" customHeight="1" x14ac:dyDescent="0.45">
      <c r="A20" s="7">
        <v>1</v>
      </c>
      <c r="B20" s="8">
        <f>AC3</f>
        <v>739</v>
      </c>
      <c r="C20" s="9">
        <v>430</v>
      </c>
      <c r="D20" s="9">
        <v>480</v>
      </c>
      <c r="E20" s="10">
        <v>390</v>
      </c>
      <c r="F20" s="8">
        <f>SUM(B20*30,C20*30,E20*30)</f>
        <v>46770</v>
      </c>
      <c r="G20" s="10">
        <f t="shared" ref="G20:G24" si="17">SUM(B20*30,D20*30,E20*30)</f>
        <v>48270</v>
      </c>
      <c r="H20" s="8">
        <f>AC3</f>
        <v>739</v>
      </c>
      <c r="I20" s="9">
        <v>0</v>
      </c>
      <c r="J20" s="9">
        <v>380</v>
      </c>
      <c r="K20" s="10">
        <v>300</v>
      </c>
      <c r="L20" s="8">
        <f>SUM(H20*30,I20*30,K20*30)</f>
        <v>31170</v>
      </c>
      <c r="M20" s="10">
        <f t="shared" ref="M20:M24" si="18">SUM(H20*30,J20*30,K20*30)</f>
        <v>42570</v>
      </c>
    </row>
    <row r="21" spans="1:13" ht="17.399999999999999" customHeight="1" x14ac:dyDescent="0.45">
      <c r="A21" s="7">
        <v>2</v>
      </c>
      <c r="B21" s="8">
        <f t="shared" ref="B21:B24" si="19">AC4</f>
        <v>820</v>
      </c>
      <c r="C21" s="9">
        <v>430</v>
      </c>
      <c r="D21" s="9">
        <v>480</v>
      </c>
      <c r="E21" s="10">
        <v>390</v>
      </c>
      <c r="F21" s="8">
        <f t="shared" ref="F21:F24" si="20">SUM(B21*30,C21*30,E21*30)</f>
        <v>49200</v>
      </c>
      <c r="G21" s="10">
        <f t="shared" si="17"/>
        <v>50700</v>
      </c>
      <c r="H21" s="8">
        <f t="shared" ref="H21:H24" si="21">AC4</f>
        <v>820</v>
      </c>
      <c r="I21" s="9">
        <v>0</v>
      </c>
      <c r="J21" s="9">
        <v>380</v>
      </c>
      <c r="K21" s="10">
        <v>300</v>
      </c>
      <c r="L21" s="8">
        <f t="shared" ref="L21:L24" si="22">SUM(H21*30,I21*30,K21*30)</f>
        <v>33600</v>
      </c>
      <c r="M21" s="10">
        <f t="shared" si="18"/>
        <v>45000</v>
      </c>
    </row>
    <row r="22" spans="1:13" ht="17.399999999999999" customHeight="1" x14ac:dyDescent="0.45">
      <c r="A22" s="7">
        <v>3</v>
      </c>
      <c r="B22" s="8">
        <f t="shared" si="19"/>
        <v>904</v>
      </c>
      <c r="C22" s="9">
        <v>430</v>
      </c>
      <c r="D22" s="9">
        <v>480</v>
      </c>
      <c r="E22" s="10">
        <v>390</v>
      </c>
      <c r="F22" s="8">
        <f t="shared" si="20"/>
        <v>51720</v>
      </c>
      <c r="G22" s="10">
        <f t="shared" si="17"/>
        <v>53220</v>
      </c>
      <c r="H22" s="8">
        <f t="shared" si="21"/>
        <v>904</v>
      </c>
      <c r="I22" s="9">
        <v>0</v>
      </c>
      <c r="J22" s="9">
        <v>380</v>
      </c>
      <c r="K22" s="10">
        <v>300</v>
      </c>
      <c r="L22" s="8">
        <f t="shared" si="22"/>
        <v>36120</v>
      </c>
      <c r="M22" s="10">
        <f t="shared" si="18"/>
        <v>47520</v>
      </c>
    </row>
    <row r="23" spans="1:13" ht="17.399999999999999" customHeight="1" x14ac:dyDescent="0.45">
      <c r="A23" s="7">
        <v>4</v>
      </c>
      <c r="B23" s="8">
        <f t="shared" si="19"/>
        <v>985</v>
      </c>
      <c r="C23" s="9">
        <v>430</v>
      </c>
      <c r="D23" s="9">
        <v>480</v>
      </c>
      <c r="E23" s="10">
        <v>390</v>
      </c>
      <c r="F23" s="8">
        <f t="shared" si="20"/>
        <v>54150</v>
      </c>
      <c r="G23" s="10">
        <f t="shared" si="17"/>
        <v>55650</v>
      </c>
      <c r="H23" s="8">
        <f t="shared" si="21"/>
        <v>985</v>
      </c>
      <c r="I23" s="9">
        <v>0</v>
      </c>
      <c r="J23" s="9">
        <v>380</v>
      </c>
      <c r="K23" s="10">
        <v>300</v>
      </c>
      <c r="L23" s="8">
        <f t="shared" si="22"/>
        <v>38550</v>
      </c>
      <c r="M23" s="10">
        <f t="shared" si="18"/>
        <v>49950</v>
      </c>
    </row>
    <row r="24" spans="1:13" ht="17.399999999999999" customHeight="1" thickBot="1" x14ac:dyDescent="0.5">
      <c r="A24" s="11">
        <v>5</v>
      </c>
      <c r="B24" s="12">
        <f t="shared" si="19"/>
        <v>1064</v>
      </c>
      <c r="C24" s="13">
        <v>430</v>
      </c>
      <c r="D24" s="13">
        <v>480</v>
      </c>
      <c r="E24" s="14">
        <v>390</v>
      </c>
      <c r="F24" s="12">
        <f t="shared" si="20"/>
        <v>56520</v>
      </c>
      <c r="G24" s="14">
        <f t="shared" si="17"/>
        <v>58020</v>
      </c>
      <c r="H24" s="12">
        <f t="shared" si="21"/>
        <v>1064</v>
      </c>
      <c r="I24" s="13">
        <v>0</v>
      </c>
      <c r="J24" s="13">
        <v>380</v>
      </c>
      <c r="K24" s="14">
        <v>300</v>
      </c>
      <c r="L24" s="12">
        <f t="shared" si="22"/>
        <v>40920</v>
      </c>
      <c r="M24" s="14">
        <f t="shared" si="18"/>
        <v>52320</v>
      </c>
    </row>
    <row r="25" spans="1:13" ht="20.25" customHeight="1" x14ac:dyDescent="0.45">
      <c r="A25" s="40" t="s">
        <v>32</v>
      </c>
      <c r="B25" s="41"/>
      <c r="C25" s="41"/>
      <c r="D25" s="41"/>
      <c r="E25" s="41"/>
      <c r="F25" s="41"/>
      <c r="G25" s="41"/>
      <c r="H25" s="41"/>
      <c r="I25" s="41"/>
    </row>
    <row r="26" spans="1:13" ht="20.25" customHeight="1" x14ac:dyDescent="0.45">
      <c r="A26" s="42" t="s">
        <v>20</v>
      </c>
      <c r="B26" s="43"/>
      <c r="C26" s="43"/>
      <c r="D26" s="43"/>
      <c r="E26" s="43"/>
      <c r="F26" s="43"/>
      <c r="G26" s="43"/>
      <c r="H26" s="43"/>
      <c r="I26" s="43"/>
    </row>
    <row r="27" spans="1:13" ht="17.399999999999999" customHeight="1" x14ac:dyDescent="0.45"/>
    <row r="28" spans="1:13" ht="17.399999999999999" customHeight="1" x14ac:dyDescent="0.45"/>
    <row r="29" spans="1:13" ht="17.399999999999999" customHeight="1" x14ac:dyDescent="0.45"/>
    <row r="30" spans="1:13" ht="17.399999999999999" customHeight="1" x14ac:dyDescent="0.45"/>
    <row r="31" spans="1:13" ht="17.399999999999999" customHeight="1" x14ac:dyDescent="0.45"/>
    <row r="32" spans="1:13" ht="17.399999999999999" customHeight="1" x14ac:dyDescent="0.45"/>
    <row r="33" s="2" customFormat="1" ht="24.9" customHeight="1" x14ac:dyDescent="0.45"/>
    <row r="34" s="2" customFormat="1" ht="17.399999999999999" customHeight="1" x14ac:dyDescent="0.45"/>
    <row r="35" s="2" customFormat="1" ht="17.399999999999999" customHeight="1" x14ac:dyDescent="0.45"/>
    <row r="36" s="2" customFormat="1" ht="17.399999999999999" customHeight="1" x14ac:dyDescent="0.45"/>
    <row r="37" s="2" customFormat="1" ht="17.399999999999999" customHeight="1" x14ac:dyDescent="0.45"/>
    <row r="38" s="2" customFormat="1" ht="17.399999999999999" customHeight="1" x14ac:dyDescent="0.45"/>
    <row r="39" s="2" customFormat="1" ht="17.399999999999999" customHeight="1" x14ac:dyDescent="0.45"/>
    <row r="40" s="2" customFormat="1" ht="17.399999999999999" customHeight="1" x14ac:dyDescent="0.45"/>
    <row r="41" s="2" customFormat="1" ht="14.25" customHeight="1" x14ac:dyDescent="0.45"/>
  </sheetData>
  <mergeCells count="27">
    <mergeCell ref="A25:I25"/>
    <mergeCell ref="A26:I26"/>
    <mergeCell ref="A17:G17"/>
    <mergeCell ref="H17:M17"/>
    <mergeCell ref="A18:A19"/>
    <mergeCell ref="B18:E18"/>
    <mergeCell ref="F18:G18"/>
    <mergeCell ref="H18:K18"/>
    <mergeCell ref="L18:M18"/>
    <mergeCell ref="H9:M9"/>
    <mergeCell ref="A10:A11"/>
    <mergeCell ref="B10:E10"/>
    <mergeCell ref="F10:G10"/>
    <mergeCell ref="H10:K10"/>
    <mergeCell ref="L10:M10"/>
    <mergeCell ref="A9:G9"/>
    <mergeCell ref="B4:C4"/>
    <mergeCell ref="B5:C5"/>
    <mergeCell ref="B6:C6"/>
    <mergeCell ref="B7:C7"/>
    <mergeCell ref="B8:C8"/>
    <mergeCell ref="L2:M2"/>
    <mergeCell ref="A2:A3"/>
    <mergeCell ref="B2:C3"/>
    <mergeCell ref="D2:G2"/>
    <mergeCell ref="H2:I2"/>
    <mergeCell ref="J2:K2"/>
  </mergeCells>
  <phoneticPr fontId="1"/>
  <printOptions horizontalCentered="1" verticalCentered="1"/>
  <pageMargins left="0.70866141732283472" right="0.70866141732283472" top="0.74803149606299213" bottom="0.74803149606299213" header="0.31496062992125984" footer="0.31496062992125984"/>
  <pageSetup paperSize="9" scale="96" orientation="landscape" r:id="rId1"/>
  <headerFooter>
    <oddHeader>&amp;L&amp;"-,太字"&amp;12特別養護老人ホーム高浜安立荘　利用料金表&amp;R令和7年5月現在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4525-FAED-4774-AE8E-6A22C30E0E11}">
  <dimension ref="A1:J35"/>
  <sheetViews>
    <sheetView view="pageBreakPreview" zoomScaleNormal="100" zoomScaleSheetLayoutView="100" workbookViewId="0">
      <selection activeCell="P9" sqref="P9"/>
    </sheetView>
  </sheetViews>
  <sheetFormatPr defaultColWidth="9" defaultRowHeight="18" x14ac:dyDescent="0.45"/>
  <cols>
    <col min="1" max="2" width="9" style="2"/>
    <col min="3" max="3" width="4.69921875" style="2" customWidth="1"/>
    <col min="4" max="4" width="5" style="2" customWidth="1"/>
    <col min="5" max="5" width="3.8984375" style="2" customWidth="1"/>
    <col min="6" max="16384" width="9" style="2"/>
  </cols>
  <sheetData>
    <row r="1" spans="1:10" ht="20.399999999999999" thickBot="1" x14ac:dyDescent="0.5">
      <c r="A1" s="49" t="s">
        <v>36</v>
      </c>
      <c r="B1" s="49"/>
      <c r="C1" s="49"/>
      <c r="D1" s="49"/>
      <c r="E1" s="49"/>
      <c r="F1" s="49"/>
      <c r="G1" s="49"/>
      <c r="H1" s="49"/>
      <c r="I1" s="49"/>
      <c r="J1" s="49"/>
    </row>
    <row r="2" spans="1:10" x14ac:dyDescent="0.45">
      <c r="A2" s="50" t="s">
        <v>37</v>
      </c>
      <c r="B2" s="51"/>
      <c r="C2" s="3" t="s">
        <v>38</v>
      </c>
      <c r="D2" s="3" t="s">
        <v>39</v>
      </c>
      <c r="E2" s="3" t="s">
        <v>40</v>
      </c>
      <c r="F2" s="52" t="s">
        <v>39</v>
      </c>
      <c r="G2" s="53"/>
      <c r="H2" s="53"/>
      <c r="I2" s="53"/>
      <c r="J2" s="54"/>
    </row>
    <row r="3" spans="1:10" ht="24" customHeight="1" x14ac:dyDescent="0.45">
      <c r="A3" s="44" t="s">
        <v>41</v>
      </c>
      <c r="B3" s="45"/>
      <c r="C3" s="5">
        <v>36</v>
      </c>
      <c r="D3" s="5" t="s">
        <v>42</v>
      </c>
      <c r="E3" s="5" t="s">
        <v>43</v>
      </c>
      <c r="F3" s="46" t="s">
        <v>44</v>
      </c>
      <c r="G3" s="47"/>
      <c r="H3" s="47"/>
      <c r="I3" s="47"/>
      <c r="J3" s="48"/>
    </row>
    <row r="4" spans="1:10" ht="24" customHeight="1" x14ac:dyDescent="0.45">
      <c r="A4" s="44" t="s">
        <v>45</v>
      </c>
      <c r="B4" s="45"/>
      <c r="C4" s="5">
        <v>6</v>
      </c>
      <c r="D4" s="5" t="s">
        <v>42</v>
      </c>
      <c r="E4" s="5" t="s">
        <v>46</v>
      </c>
      <c r="F4" s="46" t="s">
        <v>47</v>
      </c>
      <c r="G4" s="47"/>
      <c r="H4" s="47"/>
      <c r="I4" s="47"/>
      <c r="J4" s="48"/>
    </row>
    <row r="5" spans="1:10" ht="24" customHeight="1" x14ac:dyDescent="0.45">
      <c r="A5" s="44" t="s">
        <v>10</v>
      </c>
      <c r="B5" s="45"/>
      <c r="C5" s="5">
        <v>4</v>
      </c>
      <c r="D5" s="5" t="s">
        <v>42</v>
      </c>
      <c r="E5" s="5" t="s">
        <v>46</v>
      </c>
      <c r="F5" s="46" t="s">
        <v>48</v>
      </c>
      <c r="G5" s="47"/>
      <c r="H5" s="47"/>
      <c r="I5" s="47"/>
      <c r="J5" s="48"/>
    </row>
    <row r="6" spans="1:10" ht="24" customHeight="1" x14ac:dyDescent="0.45">
      <c r="A6" s="44" t="s">
        <v>11</v>
      </c>
      <c r="B6" s="45"/>
      <c r="C6" s="5">
        <v>8</v>
      </c>
      <c r="D6" s="5" t="s">
        <v>42</v>
      </c>
      <c r="E6" s="5" t="s">
        <v>46</v>
      </c>
      <c r="F6" s="46" t="s">
        <v>49</v>
      </c>
      <c r="G6" s="47"/>
      <c r="H6" s="47"/>
      <c r="I6" s="47"/>
      <c r="J6" s="48"/>
    </row>
    <row r="7" spans="1:10" ht="24" customHeight="1" x14ac:dyDescent="0.45">
      <c r="A7" s="44" t="s">
        <v>50</v>
      </c>
      <c r="B7" s="45"/>
      <c r="C7" s="5">
        <v>16</v>
      </c>
      <c r="D7" s="5" t="s">
        <v>42</v>
      </c>
      <c r="E7" s="5" t="s">
        <v>46</v>
      </c>
      <c r="F7" s="46" t="s">
        <v>51</v>
      </c>
      <c r="G7" s="47"/>
      <c r="H7" s="47"/>
      <c r="I7" s="47"/>
      <c r="J7" s="48"/>
    </row>
    <row r="8" spans="1:10" ht="24" customHeight="1" x14ac:dyDescent="0.45">
      <c r="A8" s="44" t="s">
        <v>52</v>
      </c>
      <c r="B8" s="45"/>
      <c r="C8" s="5">
        <v>5</v>
      </c>
      <c r="D8" s="5" t="s">
        <v>42</v>
      </c>
      <c r="E8" s="5" t="s">
        <v>46</v>
      </c>
      <c r="F8" s="46" t="s">
        <v>53</v>
      </c>
      <c r="G8" s="47"/>
      <c r="H8" s="47"/>
      <c r="I8" s="47"/>
      <c r="J8" s="48"/>
    </row>
    <row r="9" spans="1:10" ht="24" customHeight="1" x14ac:dyDescent="0.45">
      <c r="A9" s="44" t="s">
        <v>54</v>
      </c>
      <c r="B9" s="45"/>
      <c r="C9" s="5">
        <v>50</v>
      </c>
      <c r="D9" s="5" t="s">
        <v>55</v>
      </c>
      <c r="E9" s="5" t="s">
        <v>46</v>
      </c>
      <c r="F9" s="46" t="s">
        <v>56</v>
      </c>
      <c r="G9" s="47"/>
      <c r="H9" s="47"/>
      <c r="I9" s="47"/>
      <c r="J9" s="48"/>
    </row>
    <row r="10" spans="1:10" ht="24" customHeight="1" x14ac:dyDescent="0.45">
      <c r="A10" s="44" t="s">
        <v>57</v>
      </c>
      <c r="B10" s="45"/>
      <c r="C10" s="5">
        <v>10</v>
      </c>
      <c r="D10" s="5" t="s">
        <v>58</v>
      </c>
      <c r="E10" s="5" t="s">
        <v>43</v>
      </c>
      <c r="F10" s="46" t="s">
        <v>59</v>
      </c>
      <c r="G10" s="47"/>
      <c r="H10" s="47"/>
      <c r="I10" s="47"/>
      <c r="J10" s="48"/>
    </row>
    <row r="11" spans="1:10" ht="24" customHeight="1" x14ac:dyDescent="0.45">
      <c r="A11" s="44" t="s">
        <v>60</v>
      </c>
      <c r="B11" s="45"/>
      <c r="C11" s="5">
        <v>11</v>
      </c>
      <c r="D11" s="5" t="s">
        <v>42</v>
      </c>
      <c r="E11" s="5" t="s">
        <v>46</v>
      </c>
      <c r="F11" s="46" t="s">
        <v>61</v>
      </c>
      <c r="G11" s="47"/>
      <c r="H11" s="47"/>
      <c r="I11" s="47"/>
      <c r="J11" s="48"/>
    </row>
    <row r="12" spans="1:10" ht="24" customHeight="1" x14ac:dyDescent="0.45">
      <c r="A12" s="44" t="s">
        <v>62</v>
      </c>
      <c r="B12" s="45"/>
      <c r="C12" s="5">
        <v>20</v>
      </c>
      <c r="D12" s="5" t="s">
        <v>63</v>
      </c>
      <c r="E12" s="5" t="s">
        <v>46</v>
      </c>
      <c r="F12" s="46" t="s">
        <v>64</v>
      </c>
      <c r="G12" s="47"/>
      <c r="H12" s="47"/>
      <c r="I12" s="47"/>
      <c r="J12" s="48"/>
    </row>
    <row r="13" spans="1:10" ht="24" customHeight="1" x14ac:dyDescent="0.45">
      <c r="A13" s="44" t="s">
        <v>65</v>
      </c>
      <c r="B13" s="45"/>
      <c r="C13" s="5">
        <v>400</v>
      </c>
      <c r="D13" s="5" t="s">
        <v>55</v>
      </c>
      <c r="E13" s="5" t="s">
        <v>66</v>
      </c>
      <c r="F13" s="46" t="s">
        <v>67</v>
      </c>
      <c r="G13" s="47"/>
      <c r="H13" s="47"/>
      <c r="I13" s="47"/>
      <c r="J13" s="48"/>
    </row>
    <row r="14" spans="1:10" ht="24" customHeight="1" x14ac:dyDescent="0.45">
      <c r="A14" s="44" t="s">
        <v>68</v>
      </c>
      <c r="B14" s="45"/>
      <c r="C14" s="5">
        <v>100</v>
      </c>
      <c r="D14" s="5" t="s">
        <v>55</v>
      </c>
      <c r="E14" s="5" t="s">
        <v>66</v>
      </c>
      <c r="F14" s="46" t="s">
        <v>69</v>
      </c>
      <c r="G14" s="47"/>
      <c r="H14" s="47"/>
      <c r="I14" s="47"/>
      <c r="J14" s="48"/>
    </row>
    <row r="15" spans="1:10" ht="24" customHeight="1" x14ac:dyDescent="0.45">
      <c r="A15" s="44" t="s">
        <v>70</v>
      </c>
      <c r="B15" s="45"/>
      <c r="C15" s="5">
        <v>30</v>
      </c>
      <c r="D15" s="5" t="s">
        <v>71</v>
      </c>
      <c r="E15" s="5" t="s">
        <v>66</v>
      </c>
      <c r="F15" s="46" t="s">
        <v>72</v>
      </c>
      <c r="G15" s="47"/>
      <c r="H15" s="47"/>
      <c r="I15" s="47"/>
      <c r="J15" s="48"/>
    </row>
    <row r="16" spans="1:10" ht="24" customHeight="1" x14ac:dyDescent="0.45">
      <c r="A16" s="44" t="s">
        <v>73</v>
      </c>
      <c r="B16" s="45"/>
      <c r="C16" s="5">
        <v>246</v>
      </c>
      <c r="D16" s="5" t="s">
        <v>74</v>
      </c>
      <c r="E16" s="5" t="s">
        <v>66</v>
      </c>
      <c r="F16" s="46" t="s">
        <v>75</v>
      </c>
      <c r="G16" s="47"/>
      <c r="H16" s="47"/>
      <c r="I16" s="47"/>
      <c r="J16" s="48"/>
    </row>
    <row r="17" spans="1:10" ht="24" customHeight="1" x14ac:dyDescent="0.45">
      <c r="A17" s="44" t="s">
        <v>76</v>
      </c>
      <c r="B17" s="45"/>
      <c r="C17" s="5">
        <v>120</v>
      </c>
      <c r="D17" s="5" t="s">
        <v>42</v>
      </c>
      <c r="E17" s="5" t="s">
        <v>66</v>
      </c>
      <c r="F17" s="46" t="s">
        <v>77</v>
      </c>
      <c r="G17" s="47"/>
      <c r="H17" s="47"/>
      <c r="I17" s="47"/>
      <c r="J17" s="48"/>
    </row>
    <row r="18" spans="1:10" ht="24" customHeight="1" x14ac:dyDescent="0.45">
      <c r="A18" s="55" t="s">
        <v>78</v>
      </c>
      <c r="B18" s="56"/>
      <c r="C18" s="5">
        <v>72</v>
      </c>
      <c r="D18" s="5" t="s">
        <v>42</v>
      </c>
      <c r="E18" s="5" t="s">
        <v>66</v>
      </c>
      <c r="F18" s="46" t="s">
        <v>79</v>
      </c>
      <c r="G18" s="47"/>
      <c r="H18" s="47"/>
      <c r="I18" s="47"/>
      <c r="J18" s="48"/>
    </row>
    <row r="19" spans="1:10" ht="24" customHeight="1" x14ac:dyDescent="0.45">
      <c r="A19" s="57"/>
      <c r="B19" s="58"/>
      <c r="C19" s="5">
        <v>144</v>
      </c>
      <c r="D19" s="5" t="s">
        <v>42</v>
      </c>
      <c r="E19" s="5" t="s">
        <v>66</v>
      </c>
      <c r="F19" s="60" t="s">
        <v>80</v>
      </c>
      <c r="G19" s="61"/>
      <c r="H19" s="61"/>
      <c r="I19" s="61"/>
      <c r="J19" s="62"/>
    </row>
    <row r="20" spans="1:10" ht="24" customHeight="1" x14ac:dyDescent="0.45">
      <c r="A20" s="57"/>
      <c r="B20" s="58"/>
      <c r="C20" s="5">
        <v>680</v>
      </c>
      <c r="D20" s="5" t="s">
        <v>42</v>
      </c>
      <c r="E20" s="5" t="s">
        <v>66</v>
      </c>
      <c r="F20" s="60" t="s">
        <v>81</v>
      </c>
      <c r="G20" s="61"/>
      <c r="H20" s="61"/>
      <c r="I20" s="61"/>
      <c r="J20" s="62"/>
    </row>
    <row r="21" spans="1:10" ht="24" customHeight="1" x14ac:dyDescent="0.45">
      <c r="A21" s="25"/>
      <c r="B21" s="59"/>
      <c r="C21" s="5">
        <v>1280</v>
      </c>
      <c r="D21" s="5" t="s">
        <v>42</v>
      </c>
      <c r="E21" s="5" t="s">
        <v>66</v>
      </c>
      <c r="F21" s="60" t="s">
        <v>82</v>
      </c>
      <c r="G21" s="61"/>
      <c r="H21" s="61"/>
      <c r="I21" s="61"/>
      <c r="J21" s="62"/>
    </row>
    <row r="22" spans="1:10" ht="24" customHeight="1" x14ac:dyDescent="0.45">
      <c r="A22" s="44" t="s">
        <v>83</v>
      </c>
      <c r="B22" s="45"/>
      <c r="C22" s="5"/>
      <c r="D22" s="5" t="s">
        <v>55</v>
      </c>
      <c r="E22" s="5" t="s">
        <v>46</v>
      </c>
      <c r="F22" s="60" t="s">
        <v>84</v>
      </c>
      <c r="G22" s="61"/>
      <c r="H22" s="61"/>
      <c r="I22" s="61"/>
      <c r="J22" s="62"/>
    </row>
    <row r="23" spans="1:10" ht="24" customHeight="1" x14ac:dyDescent="0.45">
      <c r="A23" s="44" t="s">
        <v>35</v>
      </c>
      <c r="B23" s="45"/>
      <c r="C23" s="5">
        <v>50</v>
      </c>
      <c r="D23" s="5" t="s">
        <v>55</v>
      </c>
      <c r="E23" s="5" t="s">
        <v>85</v>
      </c>
      <c r="F23" s="63" t="s">
        <v>86</v>
      </c>
      <c r="G23" s="64"/>
      <c r="H23" s="64"/>
      <c r="I23" s="64"/>
      <c r="J23" s="65"/>
    </row>
    <row r="24" spans="1:10" ht="24" customHeight="1" thickBot="1" x14ac:dyDescent="0.5">
      <c r="A24" s="66"/>
      <c r="B24" s="67"/>
      <c r="C24" s="15"/>
      <c r="D24" s="15"/>
      <c r="E24" s="15"/>
      <c r="F24" s="68"/>
      <c r="G24" s="69"/>
      <c r="H24" s="69"/>
      <c r="I24" s="69"/>
      <c r="J24" s="70"/>
    </row>
    <row r="25" spans="1:10" ht="24" customHeight="1" thickBot="1" x14ac:dyDescent="0.5">
      <c r="A25" s="71" t="s">
        <v>87</v>
      </c>
      <c r="B25" s="71"/>
      <c r="C25" s="71"/>
      <c r="D25" s="71"/>
      <c r="E25" s="71"/>
      <c r="F25" s="71"/>
      <c r="G25" s="71"/>
      <c r="H25" s="71"/>
      <c r="I25" s="71"/>
      <c r="J25" s="71"/>
    </row>
    <row r="26" spans="1:10" ht="24" customHeight="1" x14ac:dyDescent="0.45">
      <c r="A26" s="50" t="s">
        <v>88</v>
      </c>
      <c r="B26" s="51"/>
      <c r="C26" s="52" t="s">
        <v>89</v>
      </c>
      <c r="D26" s="51"/>
      <c r="E26" s="3" t="s">
        <v>40</v>
      </c>
      <c r="F26" s="52" t="s">
        <v>90</v>
      </c>
      <c r="G26" s="53"/>
      <c r="H26" s="53"/>
      <c r="I26" s="53"/>
      <c r="J26" s="54"/>
    </row>
    <row r="27" spans="1:10" ht="24" customHeight="1" x14ac:dyDescent="0.45">
      <c r="A27" s="28" t="s">
        <v>91</v>
      </c>
      <c r="B27" s="72"/>
      <c r="C27" s="73">
        <v>2000</v>
      </c>
      <c r="D27" s="74"/>
      <c r="E27" s="16" t="s">
        <v>46</v>
      </c>
      <c r="F27" s="75" t="s">
        <v>92</v>
      </c>
      <c r="G27" s="76"/>
      <c r="H27" s="76"/>
      <c r="I27" s="76"/>
      <c r="J27" s="77"/>
    </row>
    <row r="28" spans="1:10" ht="24" customHeight="1" x14ac:dyDescent="0.45">
      <c r="A28" s="28" t="s">
        <v>93</v>
      </c>
      <c r="B28" s="72"/>
      <c r="C28" s="73" t="s">
        <v>94</v>
      </c>
      <c r="D28" s="74"/>
      <c r="E28" s="16" t="s">
        <v>66</v>
      </c>
      <c r="F28" s="46" t="s">
        <v>95</v>
      </c>
      <c r="G28" s="47"/>
      <c r="H28" s="47"/>
      <c r="I28" s="47"/>
      <c r="J28" s="48"/>
    </row>
    <row r="29" spans="1:10" ht="24" customHeight="1" x14ac:dyDescent="0.45">
      <c r="A29" s="28" t="s">
        <v>96</v>
      </c>
      <c r="B29" s="72"/>
      <c r="C29" s="73">
        <v>500</v>
      </c>
      <c r="D29" s="74"/>
      <c r="E29" s="16" t="s">
        <v>66</v>
      </c>
      <c r="F29" s="46" t="s">
        <v>97</v>
      </c>
      <c r="G29" s="47"/>
      <c r="H29" s="47"/>
      <c r="I29" s="47"/>
      <c r="J29" s="48"/>
    </row>
    <row r="30" spans="1:10" ht="24" customHeight="1" x14ac:dyDescent="0.45">
      <c r="A30" s="28" t="s">
        <v>98</v>
      </c>
      <c r="B30" s="72"/>
      <c r="C30" s="73">
        <v>210</v>
      </c>
      <c r="D30" s="74"/>
      <c r="E30" s="16" t="s">
        <v>43</v>
      </c>
      <c r="F30" s="46" t="s">
        <v>99</v>
      </c>
      <c r="G30" s="47"/>
      <c r="H30" s="47"/>
      <c r="I30" s="47"/>
      <c r="J30" s="48"/>
    </row>
    <row r="31" spans="1:10" ht="24" customHeight="1" x14ac:dyDescent="0.45">
      <c r="A31" s="28" t="s">
        <v>100</v>
      </c>
      <c r="B31" s="72"/>
      <c r="C31" s="73">
        <v>50</v>
      </c>
      <c r="D31" s="74"/>
      <c r="E31" s="16" t="s">
        <v>46</v>
      </c>
      <c r="F31" s="46" t="s">
        <v>101</v>
      </c>
      <c r="G31" s="47"/>
      <c r="H31" s="47"/>
      <c r="I31" s="47"/>
      <c r="J31" s="48"/>
    </row>
    <row r="32" spans="1:10" ht="24" customHeight="1" x14ac:dyDescent="0.45">
      <c r="A32" s="28" t="s">
        <v>102</v>
      </c>
      <c r="B32" s="72"/>
      <c r="C32" s="73" t="s">
        <v>94</v>
      </c>
      <c r="D32" s="74"/>
      <c r="E32" s="16" t="s">
        <v>66</v>
      </c>
      <c r="F32" s="46" t="s">
        <v>103</v>
      </c>
      <c r="G32" s="47"/>
      <c r="H32" s="47"/>
      <c r="I32" s="47"/>
      <c r="J32" s="48"/>
    </row>
    <row r="33" spans="1:10" ht="24" customHeight="1" x14ac:dyDescent="0.45">
      <c r="A33" s="28" t="s">
        <v>104</v>
      </c>
      <c r="B33" s="72"/>
      <c r="C33" s="73" t="s">
        <v>94</v>
      </c>
      <c r="D33" s="74"/>
      <c r="E33" s="17" t="s">
        <v>66</v>
      </c>
      <c r="F33" s="85" t="s">
        <v>105</v>
      </c>
      <c r="G33" s="86"/>
      <c r="H33" s="86"/>
      <c r="I33" s="86"/>
      <c r="J33" s="87"/>
    </row>
    <row r="34" spans="1:10" ht="24" customHeight="1" thickBot="1" x14ac:dyDescent="0.5">
      <c r="A34" s="30" t="s">
        <v>106</v>
      </c>
      <c r="B34" s="78"/>
      <c r="C34" s="79" t="s">
        <v>94</v>
      </c>
      <c r="D34" s="80"/>
      <c r="E34" s="18" t="s">
        <v>66</v>
      </c>
      <c r="F34" s="81" t="s">
        <v>107</v>
      </c>
      <c r="G34" s="82"/>
      <c r="H34" s="82"/>
      <c r="I34" s="82"/>
      <c r="J34" s="83"/>
    </row>
    <row r="35" spans="1:10" x14ac:dyDescent="0.45">
      <c r="A35" s="84" t="s">
        <v>108</v>
      </c>
      <c r="B35" s="84"/>
      <c r="C35" s="84"/>
      <c r="D35" s="84"/>
      <c r="E35" s="84"/>
      <c r="F35" s="84"/>
      <c r="G35" s="84"/>
      <c r="H35" s="84"/>
      <c r="I35" s="84"/>
      <c r="J35" s="84"/>
    </row>
  </sheetData>
  <mergeCells count="73">
    <mergeCell ref="A34:B34"/>
    <mergeCell ref="C34:D34"/>
    <mergeCell ref="F34:J34"/>
    <mergeCell ref="A35:J35"/>
    <mergeCell ref="A32:B32"/>
    <mergeCell ref="C32:D32"/>
    <mergeCell ref="F32:J32"/>
    <mergeCell ref="A33:B33"/>
    <mergeCell ref="C33:D33"/>
    <mergeCell ref="F33:J33"/>
    <mergeCell ref="A30:B30"/>
    <mergeCell ref="C30:D30"/>
    <mergeCell ref="F30:J30"/>
    <mergeCell ref="A31:B31"/>
    <mergeCell ref="C31:D31"/>
    <mergeCell ref="F31:J31"/>
    <mergeCell ref="A28:B28"/>
    <mergeCell ref="C28:D28"/>
    <mergeCell ref="F28:J28"/>
    <mergeCell ref="A29:B29"/>
    <mergeCell ref="C29:D29"/>
    <mergeCell ref="F29:J29"/>
    <mergeCell ref="A25:J25"/>
    <mergeCell ref="A26:B26"/>
    <mergeCell ref="C26:D26"/>
    <mergeCell ref="F26:J26"/>
    <mergeCell ref="A27:B27"/>
    <mergeCell ref="C27:D27"/>
    <mergeCell ref="F27:J27"/>
    <mergeCell ref="A22:B22"/>
    <mergeCell ref="F22:J22"/>
    <mergeCell ref="A23:B23"/>
    <mergeCell ref="F23:J23"/>
    <mergeCell ref="A24:B24"/>
    <mergeCell ref="F24:J24"/>
    <mergeCell ref="A17:B17"/>
    <mergeCell ref="F17:J17"/>
    <mergeCell ref="A18:B21"/>
    <mergeCell ref="F18:J18"/>
    <mergeCell ref="F19:J19"/>
    <mergeCell ref="F20:J20"/>
    <mergeCell ref="F21:J21"/>
    <mergeCell ref="A14:B14"/>
    <mergeCell ref="F14:J14"/>
    <mergeCell ref="A15:B15"/>
    <mergeCell ref="F15:J15"/>
    <mergeCell ref="A16:B16"/>
    <mergeCell ref="F16:J16"/>
    <mergeCell ref="A11:B11"/>
    <mergeCell ref="F11:J11"/>
    <mergeCell ref="A12:B12"/>
    <mergeCell ref="F12:J12"/>
    <mergeCell ref="A13:B13"/>
    <mergeCell ref="F13:J13"/>
    <mergeCell ref="A8:B8"/>
    <mergeCell ref="F8:J8"/>
    <mergeCell ref="A9:B9"/>
    <mergeCell ref="F9:J9"/>
    <mergeCell ref="A10:B10"/>
    <mergeCell ref="F10:J10"/>
    <mergeCell ref="A5:B5"/>
    <mergeCell ref="F5:J5"/>
    <mergeCell ref="A6:B6"/>
    <mergeCell ref="F6:J6"/>
    <mergeCell ref="A7:B7"/>
    <mergeCell ref="F7:J7"/>
    <mergeCell ref="A4:B4"/>
    <mergeCell ref="F4:J4"/>
    <mergeCell ref="A1:J1"/>
    <mergeCell ref="A2:B2"/>
    <mergeCell ref="F2:J2"/>
    <mergeCell ref="A3:B3"/>
    <mergeCell ref="F3:J3"/>
  </mergeCells>
  <phoneticPr fontId="1"/>
  <printOptions horizontalCentered="1" verticalCentered="1"/>
  <pageMargins left="0.70866141732283472" right="0.70866141732283472" top="0.35433070866141736" bottom="0.35433070866141736"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高浜安立荘料金表</vt:lpstr>
      <vt:lpstr>取得加算一覧-実費負担額</vt:lpstr>
      <vt:lpstr>高浜安立荘料金表!Print_Area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特別養護老人ホーム安立荘</dc:creator>
  <cp:lastModifiedBy>高浜安立荘 特別養護老人ホーム</cp:lastModifiedBy>
  <cp:lastPrinted>2026-01-28T01:13:35Z</cp:lastPrinted>
  <dcterms:created xsi:type="dcterms:W3CDTF">2022-11-13T06:09:16Z</dcterms:created>
  <dcterms:modified xsi:type="dcterms:W3CDTF">2026-02-02T00:28:30Z</dcterms:modified>
</cp:coreProperties>
</file>